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C7D6FB0-1745-45B9-8AC2-A4B2FD00DF85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Figure 1" sheetId="1" r:id="rId1"/>
    <sheet name="Figures 2 et 3" sheetId="2" r:id="rId2"/>
    <sheet name="Figure 4" sheetId="3" r:id="rId3"/>
    <sheet name="Figure 4 bis" sheetId="10" r:id="rId4"/>
    <sheet name="Figure 5" sheetId="4" r:id="rId5"/>
    <sheet name="Figure 6" sheetId="5" r:id="rId6"/>
    <sheet name="Figure 7" sheetId="6" r:id="rId7"/>
    <sheet name="Figure 8" sheetId="7" r:id="rId8"/>
    <sheet name="Figure 9" sheetId="8" r:id="rId9"/>
    <sheet name="Figure 10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6" l="1"/>
  <c r="D3" i="6"/>
  <c r="C22" i="5"/>
  <c r="C23" i="5"/>
  <c r="C24" i="5"/>
  <c r="F31" i="7" l="1"/>
  <c r="J31" i="7" s="1"/>
  <c r="B31" i="7"/>
  <c r="B25" i="5"/>
  <c r="B4" i="6" l="1"/>
  <c r="K30" i="8" l="1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K21" i="7"/>
  <c r="J21" i="7"/>
  <c r="E6" i="6"/>
  <c r="C6" i="6"/>
  <c r="B6" i="6"/>
  <c r="E4" i="6"/>
  <c r="C4" i="6"/>
  <c r="D6" i="6"/>
  <c r="D4" i="6"/>
  <c r="C21" i="5" l="1"/>
  <c r="D10" i="9" l="1"/>
  <c r="C10" i="9"/>
  <c r="D8" i="9"/>
  <c r="C8" i="9"/>
  <c r="E7" i="9"/>
  <c r="E6" i="9"/>
  <c r="E4" i="9"/>
  <c r="E3" i="9"/>
  <c r="D5" i="9"/>
  <c r="C5" i="9"/>
  <c r="D11" i="9" l="1"/>
  <c r="E10" i="9"/>
  <c r="E9" i="9"/>
  <c r="C11" i="9"/>
</calcChain>
</file>

<file path=xl/sharedStrings.xml><?xml version="1.0" encoding="utf-8"?>
<sst xmlns="http://schemas.openxmlformats.org/spreadsheetml/2006/main" count="276" uniqueCount="107">
  <si>
    <t>Cher</t>
  </si>
  <si>
    <t>Indre</t>
  </si>
  <si>
    <t>Loiret</t>
  </si>
  <si>
    <t>Académie</t>
  </si>
  <si>
    <t>Eure-et-Loir</t>
  </si>
  <si>
    <t>Indre-et-Loire</t>
  </si>
  <si>
    <t>Loir-et-Cher</t>
  </si>
  <si>
    <t>Classe ordinaire</t>
  </si>
  <si>
    <t>ULIS</t>
  </si>
  <si>
    <t>Ensemble</t>
  </si>
  <si>
    <t>Âge</t>
  </si>
  <si>
    <t>Effectifs</t>
  </si>
  <si>
    <t>Part des filles</t>
  </si>
  <si>
    <t>Scolarisation en classe ordinaire</t>
  </si>
  <si>
    <t>Scolarisation en ULIS</t>
  </si>
  <si>
    <t>5 ans et moins</t>
  </si>
  <si>
    <t>6 ans</t>
  </si>
  <si>
    <t>7 ans</t>
  </si>
  <si>
    <t>8 ans</t>
  </si>
  <si>
    <t>9 ans</t>
  </si>
  <si>
    <t>10 ans</t>
  </si>
  <si>
    <t>11 ans et plus</t>
  </si>
  <si>
    <t>Total</t>
  </si>
  <si>
    <r>
      <rPr>
        <b/>
        <sz val="10"/>
        <color rgb="FF673A15"/>
        <rFont val="Arial Narrow"/>
        <family val="2"/>
      </rPr>
      <t xml:space="preserve">Figure 3. </t>
    </r>
    <r>
      <rPr>
        <b/>
        <sz val="10"/>
        <color rgb="FF000000"/>
        <rFont val="Arial Narrow"/>
        <family val="2"/>
      </rPr>
      <t>Âge, sexe et mode de scolarisation des élèves en situation de handicap du 2nd degré.</t>
    </r>
  </si>
  <si>
    <r>
      <rPr>
        <b/>
        <sz val="10"/>
        <color rgb="FF673A15"/>
        <rFont val="Arial Narrow"/>
        <family val="2"/>
      </rPr>
      <t xml:space="preserve">Figure 2. </t>
    </r>
    <r>
      <rPr>
        <b/>
        <sz val="10"/>
        <color rgb="FF000000"/>
        <rFont val="Arial Narrow"/>
        <family val="2"/>
      </rPr>
      <t>Âge, sexe et mode de scolarisation des élèves en situation de handicap du 1er degré.</t>
    </r>
  </si>
  <si>
    <t>11 ans et moins</t>
  </si>
  <si>
    <t>12 ans</t>
  </si>
  <si>
    <t>13 ans</t>
  </si>
  <si>
    <t>14 ans</t>
  </si>
  <si>
    <t>15 ans</t>
  </si>
  <si>
    <t>16 ans</t>
  </si>
  <si>
    <t>17 ans</t>
  </si>
  <si>
    <t>18 ans et plus</t>
  </si>
  <si>
    <t>Temps complet</t>
  </si>
  <si>
    <t>Temps partiel        éducation nationale uniquement</t>
  </si>
  <si>
    <t>Temps partiel       éducation nationale,        scolarité partagée</t>
  </si>
  <si>
    <t>Maternelle</t>
  </si>
  <si>
    <t>Elémentaire</t>
  </si>
  <si>
    <t>Total 1er degré</t>
  </si>
  <si>
    <t>Total 2nd degré</t>
  </si>
  <si>
    <t>1er degré</t>
  </si>
  <si>
    <t>2nd degré</t>
  </si>
  <si>
    <t>SEGPA</t>
  </si>
  <si>
    <t>Troubles ou atteintes</t>
  </si>
  <si>
    <t>Eff.</t>
  </si>
  <si>
    <t>%</t>
  </si>
  <si>
    <t>Troubles intellectuels ou cognitifs</t>
  </si>
  <si>
    <t>Troubles du psychisme</t>
  </si>
  <si>
    <t>Troubles du langage ou de la parole</t>
  </si>
  <si>
    <t>Troubles auditifs</t>
  </si>
  <si>
    <t>Troubles visuels</t>
  </si>
  <si>
    <t>Troubles viscéraux</t>
  </si>
  <si>
    <t>Troubles moteurs</t>
  </si>
  <si>
    <t>Plusieurs troubles associés</t>
  </si>
  <si>
    <t>Autres troubles</t>
  </si>
  <si>
    <r>
      <t xml:space="preserve">Figure 6. </t>
    </r>
    <r>
      <rPr>
        <b/>
        <sz val="10"/>
        <color rgb="FF000000"/>
        <rFont val="Arial Narrow"/>
        <family val="2"/>
      </rPr>
      <t>Répartition des effectifs d’élèves en situation de handicap selon le  niveau d’enseignement (2nd degré)</t>
    </r>
  </si>
  <si>
    <t>2nd cycle professionnel</t>
  </si>
  <si>
    <t>2nd cycle général et technologique</t>
  </si>
  <si>
    <t>1er cycle</t>
  </si>
  <si>
    <r>
      <t xml:space="preserve">Figure 4. </t>
    </r>
    <r>
      <rPr>
        <b/>
        <sz val="10"/>
        <color rgb="FF000000"/>
        <rFont val="Arial Narrow"/>
        <family val="2"/>
      </rPr>
      <t>Niveau d’enseignement et mode de scolarisation.</t>
    </r>
  </si>
  <si>
    <r>
      <t xml:space="preserve">Figure 7. </t>
    </r>
    <r>
      <rPr>
        <b/>
        <sz val="10"/>
        <color rgb="FF000000"/>
        <rFont val="Arial Narrow"/>
        <family val="2"/>
      </rPr>
      <t>Répartition selon le type d’accompagnement.</t>
    </r>
  </si>
  <si>
    <r>
      <rPr>
        <b/>
        <sz val="10"/>
        <color rgb="FF673A15"/>
        <rFont val="Arial Narrow"/>
        <family val="2"/>
      </rPr>
      <t xml:space="preserve">Figure 5. </t>
    </r>
    <r>
      <rPr>
        <b/>
        <sz val="10"/>
        <color rgb="FF000000"/>
        <rFont val="Arial Narrow"/>
        <family val="2"/>
      </rPr>
      <t>Troubles ou atteintes et modalités de scolarisation pour les élèves en situation de handicap.</t>
    </r>
  </si>
  <si>
    <t>Total                       accompagnement</t>
  </si>
  <si>
    <t>Total général</t>
  </si>
  <si>
    <t>Elèves accompagnés</t>
  </si>
  <si>
    <t>Total élèves en situation de handicap</t>
  </si>
  <si>
    <t>% élèves accompagnés</t>
  </si>
  <si>
    <t>Recours à un matériel pédagogique adapté</t>
  </si>
  <si>
    <t>% recours à un matériel pédagogique adapté</t>
  </si>
  <si>
    <t>Effectifs totaux</t>
  </si>
  <si>
    <t>Elèves en situation de handicap</t>
  </si>
  <si>
    <t>Part d'élèves en situation de handicap</t>
  </si>
  <si>
    <t>Public</t>
  </si>
  <si>
    <t>Privé</t>
  </si>
  <si>
    <t>Part du privé</t>
  </si>
  <si>
    <r>
      <t xml:space="preserve">Figure 10. </t>
    </r>
    <r>
      <rPr>
        <b/>
        <sz val="10"/>
        <color rgb="FF000000"/>
        <rFont val="Arial Narrow"/>
        <family val="2"/>
      </rPr>
      <t>Les élèves en situation de handicap dans l’enseignement privé.</t>
    </r>
  </si>
  <si>
    <r>
      <rPr>
        <b/>
        <sz val="10"/>
        <color rgb="FF673A15"/>
        <rFont val="Arial Narrow"/>
        <family val="2"/>
      </rPr>
      <t xml:space="preserve">Figure 9. </t>
    </r>
    <r>
      <rPr>
        <b/>
        <sz val="10"/>
        <color rgb="FF000000"/>
        <rFont val="Arial Narrow"/>
        <family val="2"/>
      </rPr>
      <t>Le recours à un matériel pédagogique adapté selon la déficience.</t>
    </r>
  </si>
  <si>
    <r>
      <rPr>
        <b/>
        <sz val="10"/>
        <color rgb="FF673A15"/>
        <rFont val="Arial Narrow"/>
        <family val="2"/>
      </rPr>
      <t xml:space="preserve">Figure 8. </t>
    </r>
    <r>
      <rPr>
        <b/>
        <sz val="10"/>
        <color rgb="FF000000"/>
        <rFont val="Arial Narrow"/>
        <family val="2"/>
      </rPr>
      <t>L’accompagnement selon la déficience.</t>
    </r>
  </si>
  <si>
    <t>Total 1er degré et 2nd degré</t>
  </si>
  <si>
    <t>Aide mutualisée</t>
  </si>
  <si>
    <t>Pas d'accompagnement</t>
  </si>
  <si>
    <t>Champ : établissements publics et privés sous contrat du premier et second degrés, Orléans-Tours.</t>
  </si>
  <si>
    <t>Champ : établissements publics et privés sous contrat du premier degré, Orléans-Tours.</t>
  </si>
  <si>
    <t>Champ : établissements publics et privés sous contrat du second degré, Orléans-Tours.</t>
  </si>
  <si>
    <t>Champ : établissements publics et privés sous contrat du premier et second degré, Orléans-Tours.</t>
  </si>
  <si>
    <t>Scolarisation en ULIS ou UEEA*</t>
  </si>
  <si>
    <t>Aide individuelle par un AESH</t>
  </si>
  <si>
    <t xml:space="preserve">Sources : Enquêtes DGESCO/DEPP n°3 et 12 </t>
  </si>
  <si>
    <t>ULIS ou UEEA*</t>
  </si>
  <si>
    <r>
      <t xml:space="preserve">Figure 4bis. </t>
    </r>
    <r>
      <rPr>
        <b/>
        <sz val="10"/>
        <color rgb="FF000000"/>
        <rFont val="Arial Narrow"/>
        <family val="2"/>
      </rPr>
      <t>Niveau d’enseignement, temps et modalité de scolarisation.</t>
    </r>
  </si>
  <si>
    <t>Temps partiel à l'éducation nationale</t>
  </si>
  <si>
    <t>Lecture : 72 % des élèves du premier degré souffrant de troubles du psychisme bénéficient d’un accompagnement.</t>
  </si>
  <si>
    <t>Réf. : Stats infos, n° 26.02 © DEP</t>
  </si>
  <si>
    <r>
      <t xml:space="preserve">Figure 1. </t>
    </r>
    <r>
      <rPr>
        <b/>
        <sz val="10"/>
        <color rgb="FF000000"/>
        <rFont val="Arial Narrow"/>
        <family val="2"/>
      </rPr>
      <t>Évolution des pourcentages d’élèves en situation de handicap scolarisés, de 2022 à 2025.</t>
    </r>
  </si>
  <si>
    <t>Lecture : À la rentrée 2025, 4,3 % des élèves scolarisés dans l’académie souffrent d’un handicap.</t>
  </si>
  <si>
    <t>*UEEA : Unité d'enseignement élémentaire autisme (30 élèves répartis sur 4 écoles).</t>
  </si>
  <si>
    <t>Lecture : À la rentrée 2025, 24,7 % des élèves en situation de handicap du 1er degré sont scolarisés en ULIS ou UEEA.</t>
  </si>
  <si>
    <t xml:space="preserve">Sources : Enquêtes DGESCO/DEPP n°3 et 12 de 2025-2026 </t>
  </si>
  <si>
    <t>Lecture : À la rentrée 2025, les filles représentent 35,5 % des élèves scolarisés en ULIS dans le second degré.</t>
  </si>
  <si>
    <t>Lecture : À la rentrée 2025, 89,4 % des élèves en situation de handicap du premier degré sont scolarisés à temps complet.</t>
  </si>
  <si>
    <t>Sources : Enquêtes DGESCO/DEPP n°3 et 12 de 2025-2026</t>
  </si>
  <si>
    <t>Lecture : À la rentrée 2025, 12 319 élèves en situation de handicap sont scolarisés dans une classe ordinaire à temps complet. Ils représentent 67 % des effectifs totaux.</t>
  </si>
  <si>
    <t>Lecture : À la rentrée 2025, dans le 1er degré, 1 433 élèves souffrant de troubles intellectuels ou cognitifs sont scolarisés en ULIS.</t>
  </si>
  <si>
    <t>Lecture : 68 % des élèves en situation de handicap du second degré suivent un enseignement de niveau 1er cycle.</t>
  </si>
  <si>
    <t>Lecture : 58,5 % des élèves du premier degré bénéficient d’un accompagnement.</t>
  </si>
  <si>
    <t>Lecture : 69 % des élèves du 2nd degré souffrant de troubles visuels bénéficient d’un matériel pédagogique adapté.</t>
  </si>
  <si>
    <t>Lecture : 8,8 % des élèves en situation de handicap sont scolarisés dans un établissement privé sous contrat de l’académie. Ils représentent 3,1 % des élèves du privé.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</si>
</sst>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7030A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673A15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Times New Roman"/>
      <family val="1"/>
    </font>
    <font>
      <b/>
      <sz val="10"/>
      <color rgb="FFBE0A26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333333"/>
      <name val="Arial Narrow"/>
      <family val="2"/>
    </font>
    <font>
      <b/>
      <sz val="10"/>
      <color rgb="FFC60C30"/>
      <name val="Arial Narrow"/>
      <family val="2"/>
    </font>
    <font>
      <sz val="11"/>
      <color theme="1"/>
      <name val="Calibri"/>
      <family val="2"/>
      <scheme val="minor"/>
    </font>
    <font>
      <sz val="10"/>
      <color rgb="FF673A15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FDA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4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9" fontId="10" fillId="0" borderId="1" xfId="1" applyFont="1" applyBorder="1" applyAlignment="1">
      <alignment horizontal="center"/>
    </xf>
    <xf numFmtId="9" fontId="5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5" fillId="2" borderId="1" xfId="0" applyFont="1" applyFill="1" applyBorder="1"/>
    <xf numFmtId="0" fontId="16" fillId="0" borderId="0" xfId="0" applyFont="1"/>
    <xf numFmtId="0" fontId="1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5" fillId="2" borderId="1" xfId="0" applyFont="1" applyFill="1" applyBorder="1"/>
    <xf numFmtId="9" fontId="15" fillId="2" borderId="1" xfId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1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 inden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/>
    </xf>
    <xf numFmtId="3" fontId="16" fillId="0" borderId="0" xfId="0" applyNumberFormat="1" applyFont="1"/>
    <xf numFmtId="9" fontId="16" fillId="0" borderId="0" xfId="1" applyFont="1"/>
    <xf numFmtId="0" fontId="11" fillId="0" borderId="0" xfId="0" applyFont="1" applyAlignment="1">
      <alignment horizontal="left" vertical="center"/>
    </xf>
    <xf numFmtId="0" fontId="17" fillId="0" borderId="0" xfId="0" applyFont="1"/>
    <xf numFmtId="0" fontId="11" fillId="0" borderId="0" xfId="0" applyFont="1"/>
    <xf numFmtId="3" fontId="11" fillId="0" borderId="3" xfId="0" applyNumberFormat="1" applyFont="1" applyBorder="1" applyAlignment="1">
      <alignment horizontal="center" vertical="center" wrapText="1"/>
    </xf>
    <xf numFmtId="0" fontId="18" fillId="0" borderId="0" xfId="0" applyFont="1"/>
    <xf numFmtId="164" fontId="0" fillId="0" borderId="0" xfId="0" applyNumberFormat="1" applyFill="1"/>
    <xf numFmtId="3" fontId="7" fillId="0" borderId="3" xfId="0" applyNumberFormat="1" applyFont="1" applyBorder="1" applyAlignment="1">
      <alignment horizontal="right" vertical="center" wrapText="1" indent="2"/>
    </xf>
    <xf numFmtId="3" fontId="5" fillId="2" borderId="27" xfId="0" applyNumberFormat="1" applyFont="1" applyFill="1" applyBorder="1" applyAlignment="1">
      <alignment horizontal="right" vertical="center" wrapText="1" indent="2"/>
    </xf>
    <xf numFmtId="3" fontId="5" fillId="2" borderId="3" xfId="0" applyNumberFormat="1" applyFont="1" applyFill="1" applyBorder="1" applyAlignment="1">
      <alignment horizontal="right" vertical="center" wrapText="1" indent="2"/>
    </xf>
    <xf numFmtId="3" fontId="10" fillId="0" borderId="1" xfId="0" applyNumberFormat="1" applyFont="1" applyBorder="1" applyAlignment="1">
      <alignment horizontal="right" indent="2"/>
    </xf>
    <xf numFmtId="3" fontId="15" fillId="2" borderId="1" xfId="0" applyNumberFormat="1" applyFont="1" applyFill="1" applyBorder="1" applyAlignment="1">
      <alignment horizontal="right" indent="2"/>
    </xf>
    <xf numFmtId="3" fontId="11" fillId="0" borderId="1" xfId="0" applyNumberFormat="1" applyFont="1" applyBorder="1" applyAlignment="1">
      <alignment horizontal="right" indent="2"/>
    </xf>
    <xf numFmtId="3" fontId="5" fillId="2" borderId="1" xfId="0" applyNumberFormat="1" applyFont="1" applyFill="1" applyBorder="1" applyAlignment="1">
      <alignment horizontal="right" indent="2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 applyFill="1"/>
    <xf numFmtId="3" fontId="11" fillId="0" borderId="16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164" fontId="10" fillId="0" borderId="24" xfId="1" applyNumberFormat="1" applyFont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164" fontId="10" fillId="0" borderId="25" xfId="1" applyNumberFormat="1" applyFont="1" applyBorder="1" applyAlignment="1">
      <alignment horizontal="center" vertical="center"/>
    </xf>
    <xf numFmtId="164" fontId="10" fillId="0" borderId="18" xfId="1" applyNumberFormat="1" applyFont="1" applyBorder="1" applyAlignment="1">
      <alignment horizontal="center" vertical="center"/>
    </xf>
    <xf numFmtId="164" fontId="10" fillId="0" borderId="22" xfId="1" applyNumberFormat="1" applyFont="1" applyBorder="1" applyAlignment="1">
      <alignment horizontal="center" vertical="center"/>
    </xf>
    <xf numFmtId="0" fontId="10" fillId="5" borderId="26" xfId="0" applyFont="1" applyFill="1" applyBorder="1" applyAlignment="1">
      <alignment vertical="center"/>
    </xf>
    <xf numFmtId="3" fontId="17" fillId="0" borderId="0" xfId="0" applyNumberFormat="1" applyFont="1"/>
    <xf numFmtId="9" fontId="17" fillId="0" borderId="0" xfId="1" applyFont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11" fillId="0" borderId="29" xfId="0" applyNumberFormat="1" applyFont="1" applyFill="1" applyBorder="1" applyAlignment="1">
      <alignment horizontal="center"/>
    </xf>
    <xf numFmtId="9" fontId="11" fillId="0" borderId="29" xfId="1" applyFont="1" applyFill="1" applyBorder="1" applyAlignment="1">
      <alignment horizontal="center"/>
    </xf>
    <xf numFmtId="0" fontId="5" fillId="4" borderId="1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DFDACD"/>
      <color rgb="FF673A15"/>
      <color rgb="FFC1B29F"/>
      <color rgb="FFA38A71"/>
      <color rgb="FF856243"/>
      <color rgb="FFE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1'!$I$3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1B29F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1'!$J$3:$P$3</c:f>
              <c:numCache>
                <c:formatCode>0.0%</c:formatCode>
                <c:ptCount val="7"/>
                <c:pt idx="0">
                  <c:v>3.4516221521360357E-2</c:v>
                </c:pt>
                <c:pt idx="1">
                  <c:v>3.8189515470522468E-2</c:v>
                </c:pt>
                <c:pt idx="2">
                  <c:v>4.9470538556486712E-2</c:v>
                </c:pt>
                <c:pt idx="3">
                  <c:v>3.4908471690080885E-2</c:v>
                </c:pt>
                <c:pt idx="4">
                  <c:v>3.5879258658722823E-2</c:v>
                </c:pt>
                <c:pt idx="5">
                  <c:v>2.6518510521810878E-2</c:v>
                </c:pt>
                <c:pt idx="6">
                  <c:v>3.4127946981494225E-2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4-475E-B5AD-7E3D4EBFC45E}"/>
            </c:ext>
          </c:extLst>
        </c:ser>
        <c:ser>
          <c:idx val="1"/>
          <c:order val="1"/>
          <c:tx>
            <c:strRef>
              <c:f>'Figure 1'!$I$4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1'!$J$4:$P$4</c:f>
              <c:numCache>
                <c:formatCode>0.0%</c:formatCode>
                <c:ptCount val="7"/>
                <c:pt idx="0">
                  <c:v>3.6194346447550575E-2</c:v>
                </c:pt>
                <c:pt idx="1">
                  <c:v>4.4026194887935632E-2</c:v>
                </c:pt>
                <c:pt idx="2">
                  <c:v>5.7235954316558604E-2</c:v>
                </c:pt>
                <c:pt idx="3">
                  <c:v>3.8207873432766028E-2</c:v>
                </c:pt>
                <c:pt idx="4">
                  <c:v>3.7519201228878647E-2</c:v>
                </c:pt>
                <c:pt idx="5">
                  <c:v>2.9714347829462782E-2</c:v>
                </c:pt>
                <c:pt idx="6">
                  <c:v>3.7788724184829196E-2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4-475E-B5AD-7E3D4EBFC45E}"/>
            </c:ext>
          </c:extLst>
        </c:ser>
        <c:ser>
          <c:idx val="2"/>
          <c:order val="2"/>
          <c:tx>
            <c:strRef>
              <c:f>'Figure 1'!$I$5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56243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1'!$J$5:$P$5</c:f>
              <c:numCache>
                <c:formatCode>0.0%</c:formatCode>
                <c:ptCount val="7"/>
                <c:pt idx="0">
                  <c:v>3.5201084500677812E-2</c:v>
                </c:pt>
                <c:pt idx="1">
                  <c:v>4.3084423915832691E-2</c:v>
                </c:pt>
                <c:pt idx="2">
                  <c:v>6.6097152428810715E-2</c:v>
                </c:pt>
                <c:pt idx="3">
                  <c:v>4.041473118911821E-2</c:v>
                </c:pt>
                <c:pt idx="4">
                  <c:v>3.9537427723081733E-2</c:v>
                </c:pt>
                <c:pt idx="5">
                  <c:v>3.4420759235268716E-2</c:v>
                </c:pt>
                <c:pt idx="6">
                  <c:v>4.0265896835541048E-2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4-475E-B5AD-7E3D4EBFC45E}"/>
            </c:ext>
          </c:extLst>
        </c:ser>
        <c:ser>
          <c:idx val="3"/>
          <c:order val="3"/>
          <c:tx>
            <c:strRef>
              <c:f>'Figure 1'!$I$6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1'!$J$6:$P$6</c:f>
              <c:numCache>
                <c:formatCode>0.0%</c:formatCode>
                <c:ptCount val="7"/>
                <c:pt idx="0">
                  <c:v>3.9121984680461873E-2</c:v>
                </c:pt>
                <c:pt idx="1">
                  <c:v>4.1473574589950532E-2</c:v>
                </c:pt>
                <c:pt idx="2">
                  <c:v>7.2585584972435849E-2</c:v>
                </c:pt>
                <c:pt idx="3">
                  <c:v>4.4366532914862339E-2</c:v>
                </c:pt>
                <c:pt idx="4">
                  <c:v>4.235434480015908E-2</c:v>
                </c:pt>
                <c:pt idx="5">
                  <c:v>3.6693768222438194E-2</c:v>
                </c:pt>
                <c:pt idx="6">
                  <c:v>4.2741580813893648E-2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A4-475E-B5AD-7E3D4EBF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30304"/>
        <c:axId val="1795733632"/>
      </c:barChart>
      <c:catAx>
        <c:axId val="17957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3632"/>
        <c:crosses val="autoZero"/>
        <c:auto val="1"/>
        <c:lblAlgn val="ctr"/>
        <c:lblOffset val="100"/>
        <c:noMultiLvlLbl val="0"/>
      </c:catAx>
      <c:valAx>
        <c:axId val="179573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DFDACD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D-49C2-9A8D-8B498463870A}"/>
              </c:ext>
            </c:extLst>
          </c:dPt>
          <c:dPt>
            <c:idx val="1"/>
            <c:bubble3D val="0"/>
            <c:spPr>
              <a:solidFill>
                <a:srgbClr val="856243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7D-49C2-9A8D-8B498463870A}"/>
              </c:ext>
            </c:extLst>
          </c:dPt>
          <c:dPt>
            <c:idx val="2"/>
            <c:bubble3D val="0"/>
            <c:spPr>
              <a:solidFill>
                <a:srgbClr val="C1B29F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7D-49C2-9A8D-8B498463870A}"/>
              </c:ext>
            </c:extLst>
          </c:dPt>
          <c:dPt>
            <c:idx val="3"/>
            <c:bubble3D val="0"/>
            <c:spPr>
              <a:solidFill>
                <a:srgbClr val="673A15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D-49C2-9A8D-8B498463870A}"/>
              </c:ext>
            </c:extLst>
          </c:dPt>
          <c:dLbls>
            <c:dLbl>
              <c:idx val="0"/>
              <c:layout>
                <c:manualLayout>
                  <c:x val="4.2025062523750191E-2"/>
                  <c:y val="1.273148148148148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D-49C2-9A8D-8B498463870A}"/>
                </c:ext>
              </c:extLst>
            </c:dLbl>
            <c:dLbl>
              <c:idx val="1"/>
              <c:layout>
                <c:manualLayout>
                  <c:x val="1.948796804439849E-2"/>
                  <c:y val="-2.555045202682998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D-49C2-9A8D-8B498463870A}"/>
                </c:ext>
              </c:extLst>
            </c:dLbl>
            <c:dLbl>
              <c:idx val="2"/>
              <c:layout>
                <c:manualLayout>
                  <c:x val="1.751610594130271E-2"/>
                  <c:y val="1.929717118693496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D-49C2-9A8D-8B498463870A}"/>
                </c:ext>
              </c:extLst>
            </c:dLbl>
            <c:dLbl>
              <c:idx val="3"/>
              <c:layout>
                <c:manualLayout>
                  <c:x val="-8.9336762197654587E-2"/>
                  <c:y val="-1.5092592592592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D-49C2-9A8D-8B498463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6'!$A$21:$A$24</c:f>
              <c:strCache>
                <c:ptCount val="4"/>
                <c:pt idx="0">
                  <c:v>SEGPA</c:v>
                </c:pt>
                <c:pt idx="1">
                  <c:v>2nd cycle professionnel</c:v>
                </c:pt>
                <c:pt idx="2">
                  <c:v>2nd cycle général et technologique</c:v>
                </c:pt>
                <c:pt idx="3">
                  <c:v>1er cycle</c:v>
                </c:pt>
              </c:strCache>
            </c:strRef>
          </c:cat>
          <c:val>
            <c:numRef>
              <c:f>'Figure 6'!$B$21:$B$24</c:f>
              <c:numCache>
                <c:formatCode>#,##0</c:formatCode>
                <c:ptCount val="4"/>
                <c:pt idx="0">
                  <c:v>975</c:v>
                </c:pt>
                <c:pt idx="1">
                  <c:v>1398</c:v>
                </c:pt>
                <c:pt idx="2">
                  <c:v>540</c:v>
                </c:pt>
                <c:pt idx="3">
                  <c:v>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7D-49C2-9A8D-8B498463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8'!$J$21:$J$30</c:f>
              <c:numCache>
                <c:formatCode>0%</c:formatCode>
                <c:ptCount val="10"/>
                <c:pt idx="0">
                  <c:v>0.46959557753855108</c:v>
                </c:pt>
                <c:pt idx="1">
                  <c:v>0.72279586973788723</c:v>
                </c:pt>
                <c:pt idx="2">
                  <c:v>0.60748663101604283</c:v>
                </c:pt>
                <c:pt idx="3">
                  <c:v>0.40310077519379844</c:v>
                </c:pt>
                <c:pt idx="4">
                  <c:v>0.63636363636363635</c:v>
                </c:pt>
                <c:pt idx="5">
                  <c:v>0.7</c:v>
                </c:pt>
                <c:pt idx="6">
                  <c:v>0.69950738916256161</c:v>
                </c:pt>
                <c:pt idx="7">
                  <c:v>0.60817307692307687</c:v>
                </c:pt>
                <c:pt idx="8">
                  <c:v>0.69380403458213258</c:v>
                </c:pt>
                <c:pt idx="9">
                  <c:v>0.58479020979020979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831-87C3-E3D92565AA20}"/>
            </c:ext>
          </c:extLst>
        </c:ser>
        <c:ser>
          <c:idx val="1"/>
          <c:order val="1"/>
          <c:tx>
            <c:strRef>
              <c:f>'Figure 8'!$K$20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8'!$K$21:$K$30</c:f>
              <c:numCache>
                <c:formatCode>0%</c:formatCode>
                <c:ptCount val="10"/>
                <c:pt idx="0">
                  <c:v>0.16780432309442547</c:v>
                </c:pt>
                <c:pt idx="1">
                  <c:v>0.45790715971675844</c:v>
                </c:pt>
                <c:pt idx="2">
                  <c:v>0.35356904603068712</c:v>
                </c:pt>
                <c:pt idx="3">
                  <c:v>0.2125984251968504</c:v>
                </c:pt>
                <c:pt idx="4">
                  <c:v>0.47916666666666669</c:v>
                </c:pt>
                <c:pt idx="5">
                  <c:v>0.36666666666666664</c:v>
                </c:pt>
                <c:pt idx="6">
                  <c:v>0.47118644067796611</c:v>
                </c:pt>
                <c:pt idx="7">
                  <c:v>0.33039294306335204</c:v>
                </c:pt>
                <c:pt idx="8">
                  <c:v>0.39306358381502893</c:v>
                </c:pt>
                <c:pt idx="9">
                  <c:v>0.30101984866761705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F-4831-87C3-E3D92565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9'!$J$20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9'!$J$21:$J$30</c:f>
              <c:numCache>
                <c:formatCode>0%</c:formatCode>
                <c:ptCount val="10"/>
                <c:pt idx="0">
                  <c:v>1.0765202211230724E-2</c:v>
                </c:pt>
                <c:pt idx="1">
                  <c:v>2.5416997617156472E-2</c:v>
                </c:pt>
                <c:pt idx="2">
                  <c:v>5.6684491978609627E-2</c:v>
                </c:pt>
                <c:pt idx="3">
                  <c:v>0.14728682170542637</c:v>
                </c:pt>
                <c:pt idx="4">
                  <c:v>0.23376623376623376</c:v>
                </c:pt>
                <c:pt idx="5">
                  <c:v>1.6666666666666666E-2</c:v>
                </c:pt>
                <c:pt idx="6">
                  <c:v>0.12807881773399016</c:v>
                </c:pt>
                <c:pt idx="7">
                  <c:v>3.6057692307692304E-2</c:v>
                </c:pt>
                <c:pt idx="8">
                  <c:v>2.1613832853025938E-2</c:v>
                </c:pt>
                <c:pt idx="9">
                  <c:v>3.0157342657342656E-2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1-49A4-8FDD-D8AAF396AC49}"/>
            </c:ext>
          </c:extLst>
        </c:ser>
        <c:ser>
          <c:idx val="1"/>
          <c:order val="1"/>
          <c:tx>
            <c:strRef>
              <c:f>'Figure 9'!$K$20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9'!$K$21:$K$30</c:f>
              <c:numCache>
                <c:formatCode>0%</c:formatCode>
                <c:ptCount val="10"/>
                <c:pt idx="0">
                  <c:v>9.1581342434584753E-2</c:v>
                </c:pt>
                <c:pt idx="1">
                  <c:v>0.16994492525570418</c:v>
                </c:pt>
                <c:pt idx="2">
                  <c:v>0.45363575717144761</c:v>
                </c:pt>
                <c:pt idx="3">
                  <c:v>0.29921259842519687</c:v>
                </c:pt>
                <c:pt idx="4">
                  <c:v>0.6875</c:v>
                </c:pt>
                <c:pt idx="5">
                  <c:v>0.2</c:v>
                </c:pt>
                <c:pt idx="6">
                  <c:v>0.63728813559322028</c:v>
                </c:pt>
                <c:pt idx="7">
                  <c:v>0.31034482758620691</c:v>
                </c:pt>
                <c:pt idx="8">
                  <c:v>0.22254335260115607</c:v>
                </c:pt>
                <c:pt idx="9">
                  <c:v>0.23401688781664656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1-49A4-8FDD-D8AAF396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38099</xdr:rowOff>
    </xdr:from>
    <xdr:to>
      <xdr:col>7</xdr:col>
      <xdr:colOff>85725</xdr:colOff>
      <xdr:row>12</xdr:row>
      <xdr:rowOff>171449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95250</xdr:colOff>
      <xdr:row>18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471488</xdr:colOff>
      <xdr:row>18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700088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zoomScaleNormal="100" workbookViewId="0"/>
  </sheetViews>
  <sheetFormatPr baseColWidth="10" defaultRowHeight="15" x14ac:dyDescent="0.25"/>
  <sheetData>
    <row r="1" spans="1:22" x14ac:dyDescent="0.25">
      <c r="A1" s="8" t="s">
        <v>93</v>
      </c>
    </row>
    <row r="2" spans="1:22" ht="15.75" x14ac:dyDescent="0.25">
      <c r="A2" s="10"/>
      <c r="I2" s="13"/>
      <c r="J2" s="14" t="s">
        <v>0</v>
      </c>
      <c r="K2" s="14" t="s">
        <v>4</v>
      </c>
      <c r="L2" s="14" t="s">
        <v>1</v>
      </c>
      <c r="M2" s="14" t="s">
        <v>5</v>
      </c>
      <c r="N2" s="14" t="s">
        <v>6</v>
      </c>
      <c r="O2" s="14" t="s">
        <v>2</v>
      </c>
      <c r="P2" s="14" t="s">
        <v>3</v>
      </c>
    </row>
    <row r="3" spans="1:22" x14ac:dyDescent="0.25">
      <c r="I3" s="21">
        <v>2022</v>
      </c>
      <c r="J3" s="51">
        <v>3.4516221521360357E-2</v>
      </c>
      <c r="K3" s="51">
        <v>3.8189515470522468E-2</v>
      </c>
      <c r="L3" s="51">
        <v>4.9470538556486712E-2</v>
      </c>
      <c r="M3" s="51">
        <v>3.4908471690080885E-2</v>
      </c>
      <c r="N3" s="51">
        <v>3.5879258658722823E-2</v>
      </c>
      <c r="O3" s="51">
        <v>2.6518510521810878E-2</v>
      </c>
      <c r="P3" s="51">
        <v>3.4127946981494225E-2</v>
      </c>
    </row>
    <row r="4" spans="1:22" x14ac:dyDescent="0.25">
      <c r="I4" s="21">
        <v>2023</v>
      </c>
      <c r="J4" s="51">
        <v>3.6194346447550575E-2</v>
      </c>
      <c r="K4" s="51">
        <v>4.4026194887935632E-2</v>
      </c>
      <c r="L4" s="51">
        <v>5.7235954316558604E-2</v>
      </c>
      <c r="M4" s="51">
        <v>3.8207873432766028E-2</v>
      </c>
      <c r="N4" s="51">
        <v>3.7519201228878647E-2</v>
      </c>
      <c r="O4" s="51">
        <v>2.9714347829462782E-2</v>
      </c>
      <c r="P4" s="51">
        <v>3.7788724184829196E-2</v>
      </c>
    </row>
    <row r="5" spans="1:22" x14ac:dyDescent="0.25">
      <c r="I5" s="21">
        <v>2024</v>
      </c>
      <c r="J5" s="51">
        <v>3.5201084500677812E-2</v>
      </c>
      <c r="K5" s="51">
        <v>4.3084423915832691E-2</v>
      </c>
      <c r="L5" s="51">
        <v>6.6097152428810715E-2</v>
      </c>
      <c r="M5" s="51">
        <v>4.041473118911821E-2</v>
      </c>
      <c r="N5" s="51">
        <v>3.9537427723081733E-2</v>
      </c>
      <c r="O5" s="51">
        <v>3.4420759235268716E-2</v>
      </c>
      <c r="P5" s="51">
        <v>4.0265896835541048E-2</v>
      </c>
    </row>
    <row r="6" spans="1:22" x14ac:dyDescent="0.25">
      <c r="I6" s="21">
        <v>2025</v>
      </c>
      <c r="J6" s="51">
        <v>3.9121984680461873E-2</v>
      </c>
      <c r="K6" s="51">
        <v>4.1473574589950532E-2</v>
      </c>
      <c r="L6" s="51">
        <v>7.2585584972435849E-2</v>
      </c>
      <c r="M6" s="51">
        <v>4.4366532914862339E-2</v>
      </c>
      <c r="N6" s="51">
        <v>4.235434480015908E-2</v>
      </c>
      <c r="O6" s="51">
        <v>3.6693768222438194E-2</v>
      </c>
      <c r="P6" s="51">
        <v>4.2741580813893648E-2</v>
      </c>
    </row>
    <row r="7" spans="1:22" x14ac:dyDescent="0.25">
      <c r="J7" s="62"/>
      <c r="K7" s="62"/>
      <c r="L7" s="62"/>
      <c r="M7" s="62"/>
      <c r="N7" s="62"/>
      <c r="O7" s="62"/>
      <c r="P7" s="62"/>
    </row>
    <row r="8" spans="1:22" x14ac:dyDescent="0.25">
      <c r="J8" s="62"/>
      <c r="K8" s="62"/>
      <c r="L8" s="62"/>
      <c r="M8" s="62"/>
      <c r="N8" s="62"/>
      <c r="O8" s="62"/>
      <c r="P8" s="62"/>
    </row>
    <row r="9" spans="1:22" x14ac:dyDescent="0.25"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J11" s="1"/>
      <c r="K11" s="1"/>
      <c r="L11" s="1"/>
      <c r="M11" s="2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3">
      <c r="I13" s="3"/>
      <c r="J13" s="4"/>
      <c r="K13" s="4"/>
      <c r="L13" s="4"/>
      <c r="M13" s="4"/>
      <c r="N13" s="4"/>
      <c r="O13" s="4"/>
      <c r="P13" s="4"/>
      <c r="Q13" s="1"/>
      <c r="R13" s="1"/>
      <c r="S13" s="1"/>
      <c r="T13" s="1"/>
      <c r="U13" s="1"/>
      <c r="V13" s="1"/>
    </row>
    <row r="14" spans="1:22" ht="16.5" x14ac:dyDescent="0.3">
      <c r="A14" s="57" t="s">
        <v>94</v>
      </c>
      <c r="I14" s="5"/>
      <c r="J14" s="6"/>
      <c r="K14" s="6"/>
      <c r="L14" s="6"/>
      <c r="M14" s="6"/>
      <c r="N14" s="6"/>
      <c r="O14" s="6"/>
      <c r="P14" s="6"/>
      <c r="Q14" s="1"/>
      <c r="R14" s="1"/>
      <c r="S14" s="1"/>
      <c r="T14" s="1"/>
      <c r="U14" s="1"/>
      <c r="V14" s="1"/>
    </row>
    <row r="15" spans="1:22" ht="16.5" x14ac:dyDescent="0.3">
      <c r="A15" s="57" t="s">
        <v>81</v>
      </c>
      <c r="I15" s="5"/>
      <c r="J15" s="6"/>
      <c r="K15" s="6"/>
      <c r="L15" s="6"/>
      <c r="M15" s="6"/>
      <c r="N15" s="6"/>
      <c r="O15" s="6"/>
      <c r="P15" s="6"/>
      <c r="Q15" s="1"/>
      <c r="R15" s="1"/>
      <c r="S15" s="1"/>
      <c r="T15" s="1"/>
      <c r="U15" s="1"/>
      <c r="V15" s="1"/>
    </row>
    <row r="16" spans="1:22" ht="16.5" x14ac:dyDescent="0.3">
      <c r="A16" s="57" t="s">
        <v>87</v>
      </c>
      <c r="I16" s="7"/>
      <c r="J16" s="6"/>
      <c r="K16" s="6"/>
      <c r="L16" s="6"/>
      <c r="M16" s="6"/>
      <c r="N16" s="6"/>
      <c r="O16" s="6"/>
      <c r="P16" s="6"/>
      <c r="Q16" s="1"/>
      <c r="R16" s="1"/>
      <c r="S16" s="1"/>
      <c r="T16" s="1"/>
      <c r="U16" s="1"/>
      <c r="V16" s="1"/>
    </row>
    <row r="17" spans="1:22" x14ac:dyDescent="0.25">
      <c r="A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1" t="s">
        <v>92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 x14ac:dyDescent="0.25">
      <c r="D36" s="1"/>
      <c r="E36" s="1"/>
      <c r="F36" s="1"/>
      <c r="G36" s="1"/>
      <c r="H36" s="1"/>
      <c r="Q36" s="1"/>
      <c r="R36" s="1"/>
      <c r="S36" s="1"/>
      <c r="T36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workbookViewId="0"/>
  </sheetViews>
  <sheetFormatPr baseColWidth="10" defaultRowHeight="12.75" x14ac:dyDescent="0.2"/>
  <cols>
    <col min="1" max="1" width="8.5703125" style="15" bestFit="1" customWidth="1"/>
    <col min="2" max="2" width="30.140625" style="15" bestFit="1" customWidth="1"/>
    <col min="3" max="16384" width="11.42578125" style="15"/>
  </cols>
  <sheetData>
    <row r="1" spans="1:5" ht="13.5" thickBot="1" x14ac:dyDescent="0.25">
      <c r="A1" s="8" t="s">
        <v>75</v>
      </c>
    </row>
    <row r="2" spans="1:5" ht="13.5" thickBot="1" x14ac:dyDescent="0.25">
      <c r="A2" s="9"/>
      <c r="C2" s="42" t="s">
        <v>72</v>
      </c>
      <c r="D2" s="46" t="s">
        <v>73</v>
      </c>
      <c r="E2" s="47" t="s">
        <v>74</v>
      </c>
    </row>
    <row r="3" spans="1:5" x14ac:dyDescent="0.2">
      <c r="A3" s="94" t="s">
        <v>40</v>
      </c>
      <c r="B3" s="43" t="s">
        <v>70</v>
      </c>
      <c r="C3" s="73">
        <v>8570</v>
      </c>
      <c r="D3" s="74">
        <v>582</v>
      </c>
      <c r="E3" s="75">
        <f>D3/(C3+D3)</f>
        <v>6.3592657342657344E-2</v>
      </c>
    </row>
    <row r="4" spans="1:5" x14ac:dyDescent="0.2">
      <c r="A4" s="95"/>
      <c r="B4" s="44" t="s">
        <v>69</v>
      </c>
      <c r="C4" s="76">
        <v>201684</v>
      </c>
      <c r="D4" s="77">
        <v>21360</v>
      </c>
      <c r="E4" s="78">
        <f>D4/(C4+D4)</f>
        <v>9.5765857857642439E-2</v>
      </c>
    </row>
    <row r="5" spans="1:5" ht="13.5" thickBot="1" x14ac:dyDescent="0.25">
      <c r="A5" s="96"/>
      <c r="B5" s="45" t="s">
        <v>71</v>
      </c>
      <c r="C5" s="79">
        <f>C3/C4</f>
        <v>4.2492215545110172E-2</v>
      </c>
      <c r="D5" s="80">
        <f>D3/D4</f>
        <v>2.7247191011235954E-2</v>
      </c>
      <c r="E5" s="81"/>
    </row>
    <row r="6" spans="1:5" x14ac:dyDescent="0.2">
      <c r="A6" s="94" t="s">
        <v>41</v>
      </c>
      <c r="B6" s="43" t="s">
        <v>70</v>
      </c>
      <c r="C6" s="73">
        <v>8090</v>
      </c>
      <c r="D6" s="74">
        <v>1029</v>
      </c>
      <c r="E6" s="75">
        <f>D6/(C6+D6)</f>
        <v>0.11284132032021055</v>
      </c>
    </row>
    <row r="7" spans="1:5" x14ac:dyDescent="0.2">
      <c r="A7" s="95"/>
      <c r="B7" s="44" t="s">
        <v>69</v>
      </c>
      <c r="C7" s="76">
        <v>173540</v>
      </c>
      <c r="D7" s="77">
        <v>30892</v>
      </c>
      <c r="E7" s="78">
        <f>D7/(C7+D7)</f>
        <v>0.1511113719965563</v>
      </c>
    </row>
    <row r="8" spans="1:5" ht="13.5" thickBot="1" x14ac:dyDescent="0.25">
      <c r="A8" s="96"/>
      <c r="B8" s="45" t="s">
        <v>71</v>
      </c>
      <c r="C8" s="79">
        <f>C6/C7</f>
        <v>4.6617494525757752E-2</v>
      </c>
      <c r="D8" s="80">
        <f>D6/D7</f>
        <v>3.3309594717078853E-2</v>
      </c>
      <c r="E8" s="81"/>
    </row>
    <row r="9" spans="1:5" x14ac:dyDescent="0.2">
      <c r="A9" s="94" t="s">
        <v>9</v>
      </c>
      <c r="B9" s="43" t="s">
        <v>70</v>
      </c>
      <c r="C9" s="73">
        <v>16660</v>
      </c>
      <c r="D9" s="74">
        <v>1611</v>
      </c>
      <c r="E9" s="75">
        <f>D9/(C9+D9)</f>
        <v>8.8172513819714304E-2</v>
      </c>
    </row>
    <row r="10" spans="1:5" x14ac:dyDescent="0.2">
      <c r="A10" s="95"/>
      <c r="B10" s="44" t="s">
        <v>69</v>
      </c>
      <c r="C10" s="76">
        <f>C4+C7</f>
        <v>375224</v>
      </c>
      <c r="D10" s="77">
        <f>D4+D7</f>
        <v>52252</v>
      </c>
      <c r="E10" s="78">
        <f>D10/(C10+D10)</f>
        <v>0.1222337628311297</v>
      </c>
    </row>
    <row r="11" spans="1:5" ht="13.5" thickBot="1" x14ac:dyDescent="0.25">
      <c r="A11" s="96"/>
      <c r="B11" s="45" t="s">
        <v>71</v>
      </c>
      <c r="C11" s="79">
        <f>C9/C10</f>
        <v>4.440014498006524E-2</v>
      </c>
      <c r="D11" s="80">
        <f>D9/D10</f>
        <v>3.0831355737579422E-2</v>
      </c>
      <c r="E11" s="81"/>
    </row>
    <row r="12" spans="1:5" x14ac:dyDescent="0.2">
      <c r="A12" s="57" t="s">
        <v>106</v>
      </c>
    </row>
    <row r="13" spans="1:5" x14ac:dyDescent="0.2">
      <c r="A13" s="57" t="s">
        <v>81</v>
      </c>
    </row>
    <row r="14" spans="1:5" x14ac:dyDescent="0.2">
      <c r="A14" s="57" t="s">
        <v>100</v>
      </c>
    </row>
    <row r="15" spans="1:5" x14ac:dyDescent="0.2">
      <c r="A15" s="9"/>
    </row>
    <row r="16" spans="1:5" x14ac:dyDescent="0.2">
      <c r="A16" s="61" t="s">
        <v>92</v>
      </c>
    </row>
  </sheetData>
  <mergeCells count="3">
    <mergeCell ref="A3:A5"/>
    <mergeCell ref="A6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/>
  </sheetViews>
  <sheetFormatPr baseColWidth="10" defaultRowHeight="12.75" x14ac:dyDescent="0.2"/>
  <cols>
    <col min="1" max="16384" width="11.42578125" style="23"/>
  </cols>
  <sheetData>
    <row r="1" spans="1:9" x14ac:dyDescent="0.2">
      <c r="A1" s="12" t="s">
        <v>24</v>
      </c>
    </row>
    <row r="2" spans="1:9" ht="15" customHeight="1" x14ac:dyDescent="0.2">
      <c r="A2" s="24"/>
      <c r="B2" s="84" t="s">
        <v>7</v>
      </c>
      <c r="C2" s="85"/>
      <c r="D2" s="86"/>
      <c r="E2" s="84" t="s">
        <v>8</v>
      </c>
      <c r="F2" s="85"/>
      <c r="G2" s="86"/>
      <c r="H2" s="84" t="s">
        <v>9</v>
      </c>
      <c r="I2" s="86"/>
    </row>
    <row r="3" spans="1:9" ht="38.25" x14ac:dyDescent="0.2">
      <c r="A3" s="25" t="s">
        <v>10</v>
      </c>
      <c r="B3" s="25" t="s">
        <v>11</v>
      </c>
      <c r="C3" s="25" t="s">
        <v>12</v>
      </c>
      <c r="D3" s="25" t="s">
        <v>13</v>
      </c>
      <c r="E3" s="25" t="s">
        <v>11</v>
      </c>
      <c r="F3" s="25" t="s">
        <v>12</v>
      </c>
      <c r="G3" s="25" t="s">
        <v>85</v>
      </c>
      <c r="H3" s="25" t="s">
        <v>11</v>
      </c>
      <c r="I3" s="25" t="s">
        <v>12</v>
      </c>
    </row>
    <row r="4" spans="1:9" x14ac:dyDescent="0.2">
      <c r="A4" s="26" t="s">
        <v>15</v>
      </c>
      <c r="B4" s="63">
        <v>1092</v>
      </c>
      <c r="C4" s="27">
        <v>0.304029304029304</v>
      </c>
      <c r="D4" s="27">
        <v>0.9954421148587056</v>
      </c>
      <c r="E4" s="63">
        <v>5</v>
      </c>
      <c r="F4" s="27">
        <v>0.2</v>
      </c>
      <c r="G4" s="27">
        <v>4.5578851412944391E-3</v>
      </c>
      <c r="H4" s="63">
        <v>1097</v>
      </c>
      <c r="I4" s="27">
        <v>0.30355515041020964</v>
      </c>
    </row>
    <row r="5" spans="1:9" x14ac:dyDescent="0.2">
      <c r="A5" s="26" t="s">
        <v>16</v>
      </c>
      <c r="B5" s="63">
        <v>1064</v>
      </c>
      <c r="C5" s="27">
        <v>0.26973684210526316</v>
      </c>
      <c r="D5" s="27">
        <v>0.96727272727272728</v>
      </c>
      <c r="E5" s="63">
        <v>36</v>
      </c>
      <c r="F5" s="27">
        <v>0.1388888888888889</v>
      </c>
      <c r="G5" s="27">
        <v>3.272727272727273E-2</v>
      </c>
      <c r="H5" s="63">
        <v>1100</v>
      </c>
      <c r="I5" s="27">
        <v>0.26545454545454544</v>
      </c>
    </row>
    <row r="6" spans="1:9" x14ac:dyDescent="0.2">
      <c r="A6" s="26" t="s">
        <v>17</v>
      </c>
      <c r="B6" s="63">
        <v>992</v>
      </c>
      <c r="C6" s="27">
        <v>0.25705645161290325</v>
      </c>
      <c r="D6" s="27">
        <v>0.82597835137385511</v>
      </c>
      <c r="E6" s="63">
        <v>209</v>
      </c>
      <c r="F6" s="27">
        <v>0.26794258373205743</v>
      </c>
      <c r="G6" s="27">
        <v>0.17402164862614489</v>
      </c>
      <c r="H6" s="63">
        <v>1201</v>
      </c>
      <c r="I6" s="27">
        <v>0.25895087427144048</v>
      </c>
    </row>
    <row r="7" spans="1:9" x14ac:dyDescent="0.2">
      <c r="A7" s="26" t="s">
        <v>18</v>
      </c>
      <c r="B7" s="63">
        <v>968</v>
      </c>
      <c r="C7" s="27">
        <v>0.26342975206611569</v>
      </c>
      <c r="D7" s="27">
        <v>0.74347158218125964</v>
      </c>
      <c r="E7" s="63">
        <v>334</v>
      </c>
      <c r="F7" s="27">
        <v>0.35628742514970058</v>
      </c>
      <c r="G7" s="27">
        <v>0.25652841781874042</v>
      </c>
      <c r="H7" s="63">
        <v>1302</v>
      </c>
      <c r="I7" s="27">
        <v>0.28725038402457759</v>
      </c>
    </row>
    <row r="8" spans="1:9" x14ac:dyDescent="0.2">
      <c r="A8" s="26" t="s">
        <v>19</v>
      </c>
      <c r="B8" s="63">
        <v>1031</v>
      </c>
      <c r="C8" s="27">
        <v>0.25703200775945684</v>
      </c>
      <c r="D8" s="27">
        <v>0.70088375254928625</v>
      </c>
      <c r="E8" s="63">
        <v>440</v>
      </c>
      <c r="F8" s="27">
        <v>0.375</v>
      </c>
      <c r="G8" s="27">
        <v>0.2991162474507138</v>
      </c>
      <c r="H8" s="63">
        <v>1471</v>
      </c>
      <c r="I8" s="27">
        <v>0.29231815091774305</v>
      </c>
    </row>
    <row r="9" spans="1:9" x14ac:dyDescent="0.2">
      <c r="A9" s="26" t="s">
        <v>20</v>
      </c>
      <c r="B9" s="63">
        <v>1160</v>
      </c>
      <c r="C9" s="27">
        <v>0.27672413793103451</v>
      </c>
      <c r="D9" s="27">
        <v>0.66285714285714281</v>
      </c>
      <c r="E9" s="63">
        <v>590</v>
      </c>
      <c r="F9" s="27">
        <v>0.38305084745762713</v>
      </c>
      <c r="G9" s="27">
        <v>0.33714285714285713</v>
      </c>
      <c r="H9" s="63">
        <v>1750</v>
      </c>
      <c r="I9" s="27">
        <v>0.31257142857142856</v>
      </c>
    </row>
    <row r="10" spans="1:9" x14ac:dyDescent="0.2">
      <c r="A10" s="26" t="s">
        <v>21</v>
      </c>
      <c r="B10" s="63">
        <v>586</v>
      </c>
      <c r="C10" s="27">
        <v>0.32593856655290104</v>
      </c>
      <c r="D10" s="27">
        <v>0.47603574329813159</v>
      </c>
      <c r="E10" s="63">
        <v>645</v>
      </c>
      <c r="F10" s="27">
        <v>0.37984496124031009</v>
      </c>
      <c r="G10" s="27">
        <v>0.52396425670186841</v>
      </c>
      <c r="H10" s="63">
        <v>1231</v>
      </c>
      <c r="I10" s="27">
        <v>0.35418359057676685</v>
      </c>
    </row>
    <row r="11" spans="1:9" x14ac:dyDescent="0.2">
      <c r="A11" s="52" t="s">
        <v>22</v>
      </c>
      <c r="B11" s="64">
        <v>6893</v>
      </c>
      <c r="C11" s="53">
        <v>0.2765124038880023</v>
      </c>
      <c r="D11" s="53">
        <v>0.75316870629370625</v>
      </c>
      <c r="E11" s="64">
        <v>2259</v>
      </c>
      <c r="F11" s="53">
        <v>0.36166445329791941</v>
      </c>
      <c r="G11" s="53">
        <v>0.2468312937062937</v>
      </c>
      <c r="H11" s="64">
        <v>9152</v>
      </c>
      <c r="I11" s="53">
        <v>0.29753059440559443</v>
      </c>
    </row>
    <row r="12" spans="1:9" s="58" customFormat="1" x14ac:dyDescent="0.2">
      <c r="A12" s="57" t="s">
        <v>95</v>
      </c>
    </row>
    <row r="13" spans="1:9" s="58" customFormat="1" x14ac:dyDescent="0.2">
      <c r="A13" s="57" t="s">
        <v>96</v>
      </c>
    </row>
    <row r="14" spans="1:9" s="58" customFormat="1" x14ac:dyDescent="0.2">
      <c r="A14" s="57" t="s">
        <v>82</v>
      </c>
      <c r="H14" s="83"/>
    </row>
    <row r="15" spans="1:9" s="58" customFormat="1" x14ac:dyDescent="0.2">
      <c r="A15" s="57" t="s">
        <v>97</v>
      </c>
      <c r="H15" s="82"/>
    </row>
    <row r="16" spans="1:9" x14ac:dyDescent="0.2">
      <c r="A16" s="9"/>
    </row>
    <row r="17" spans="1:9" x14ac:dyDescent="0.2">
      <c r="A17" s="12" t="s">
        <v>23</v>
      </c>
    </row>
    <row r="18" spans="1:9" ht="15" customHeight="1" x14ac:dyDescent="0.2">
      <c r="A18" s="29"/>
      <c r="B18" s="84" t="s">
        <v>7</v>
      </c>
      <c r="C18" s="85"/>
      <c r="D18" s="86"/>
      <c r="E18" s="84" t="s">
        <v>8</v>
      </c>
      <c r="F18" s="85"/>
      <c r="G18" s="86"/>
      <c r="H18" s="84" t="s">
        <v>9</v>
      </c>
      <c r="I18" s="86"/>
    </row>
    <row r="19" spans="1:9" ht="38.25" x14ac:dyDescent="0.2">
      <c r="A19" s="25" t="s">
        <v>10</v>
      </c>
      <c r="B19" s="25" t="s">
        <v>11</v>
      </c>
      <c r="C19" s="25" t="s">
        <v>12</v>
      </c>
      <c r="D19" s="25" t="s">
        <v>13</v>
      </c>
      <c r="E19" s="25" t="s">
        <v>11</v>
      </c>
      <c r="F19" s="25" t="s">
        <v>12</v>
      </c>
      <c r="G19" s="25" t="s">
        <v>14</v>
      </c>
      <c r="H19" s="25" t="s">
        <v>11</v>
      </c>
      <c r="I19" s="25" t="s">
        <v>12</v>
      </c>
    </row>
    <row r="20" spans="1:9" x14ac:dyDescent="0.2">
      <c r="A20" s="26" t="s">
        <v>25</v>
      </c>
      <c r="B20" s="63">
        <v>693</v>
      </c>
      <c r="C20" s="27">
        <v>0.24963924963924963</v>
      </c>
      <c r="D20" s="27">
        <v>0.89883268482490275</v>
      </c>
      <c r="E20" s="63">
        <v>78</v>
      </c>
      <c r="F20" s="27">
        <v>0.35897435897435898</v>
      </c>
      <c r="G20" s="27">
        <v>0.10116731517509728</v>
      </c>
      <c r="H20" s="63">
        <v>771</v>
      </c>
      <c r="I20" s="27">
        <v>0.26070038910505838</v>
      </c>
    </row>
    <row r="21" spans="1:9" x14ac:dyDescent="0.2">
      <c r="A21" s="26" t="s">
        <v>26</v>
      </c>
      <c r="B21" s="63">
        <v>1253</v>
      </c>
      <c r="C21" s="27">
        <v>0.29289704708699121</v>
      </c>
      <c r="D21" s="27">
        <v>0.71764032073310424</v>
      </c>
      <c r="E21" s="63">
        <v>493</v>
      </c>
      <c r="F21" s="27">
        <v>0.35496957403651114</v>
      </c>
      <c r="G21" s="27">
        <v>0.28235967926689576</v>
      </c>
      <c r="H21" s="63">
        <v>1746</v>
      </c>
      <c r="I21" s="27">
        <v>0.31042382588774342</v>
      </c>
    </row>
    <row r="22" spans="1:9" x14ac:dyDescent="0.2">
      <c r="A22" s="26" t="s">
        <v>27</v>
      </c>
      <c r="B22" s="63">
        <v>1280</v>
      </c>
      <c r="C22" s="27">
        <v>0.28203125000000001</v>
      </c>
      <c r="D22" s="27">
        <v>0.69189189189189193</v>
      </c>
      <c r="E22" s="63">
        <v>570</v>
      </c>
      <c r="F22" s="27">
        <v>0.3298245614035088</v>
      </c>
      <c r="G22" s="27">
        <v>0.30810810810810813</v>
      </c>
      <c r="H22" s="63">
        <v>1850</v>
      </c>
      <c r="I22" s="27">
        <v>0.29675675675675678</v>
      </c>
    </row>
    <row r="23" spans="1:9" x14ac:dyDescent="0.2">
      <c r="A23" s="26" t="s">
        <v>28</v>
      </c>
      <c r="B23" s="63">
        <v>1114</v>
      </c>
      <c r="C23" s="27">
        <v>0.27109515260323158</v>
      </c>
      <c r="D23" s="27">
        <v>0.64767441860465114</v>
      </c>
      <c r="E23" s="63">
        <v>606</v>
      </c>
      <c r="F23" s="27">
        <v>0.37458745874587457</v>
      </c>
      <c r="G23" s="27">
        <v>0.35232558139534886</v>
      </c>
      <c r="H23" s="63">
        <v>1720</v>
      </c>
      <c r="I23" s="27">
        <v>0.3075581395348837</v>
      </c>
    </row>
    <row r="24" spans="1:9" x14ac:dyDescent="0.2">
      <c r="A24" s="26" t="s">
        <v>29</v>
      </c>
      <c r="B24" s="63">
        <v>870</v>
      </c>
      <c r="C24" s="27">
        <v>0.25402298850574712</v>
      </c>
      <c r="D24" s="27">
        <v>0.62680115273775217</v>
      </c>
      <c r="E24" s="63">
        <v>518</v>
      </c>
      <c r="F24" s="27">
        <v>0.361003861003861</v>
      </c>
      <c r="G24" s="27">
        <v>0.37319884726224783</v>
      </c>
      <c r="H24" s="63">
        <v>1388</v>
      </c>
      <c r="I24" s="27">
        <v>0.29394812680115273</v>
      </c>
    </row>
    <row r="25" spans="1:9" x14ac:dyDescent="0.2">
      <c r="A25" s="26" t="s">
        <v>30</v>
      </c>
      <c r="B25" s="63">
        <v>633</v>
      </c>
      <c r="C25" s="27">
        <v>0.31753554502369669</v>
      </c>
      <c r="D25" s="27">
        <v>0.7992424242424242</v>
      </c>
      <c r="E25" s="63">
        <v>159</v>
      </c>
      <c r="F25" s="27">
        <v>0.31446540880503143</v>
      </c>
      <c r="G25" s="27">
        <v>0.20075757575757575</v>
      </c>
      <c r="H25" s="63">
        <v>792</v>
      </c>
      <c r="I25" s="27">
        <v>0.31691919191919193</v>
      </c>
    </row>
    <row r="26" spans="1:9" x14ac:dyDescent="0.2">
      <c r="A26" s="26" t="s">
        <v>31</v>
      </c>
      <c r="B26" s="63">
        <v>417</v>
      </c>
      <c r="C26" s="27">
        <v>0.33333333333333331</v>
      </c>
      <c r="D26" s="27">
        <v>0.73415492957746475</v>
      </c>
      <c r="E26" s="63">
        <v>151</v>
      </c>
      <c r="F26" s="27">
        <v>0.37748344370860926</v>
      </c>
      <c r="G26" s="27">
        <v>0.26584507042253519</v>
      </c>
      <c r="H26" s="63">
        <v>568</v>
      </c>
      <c r="I26" s="27">
        <v>0.34507042253521125</v>
      </c>
    </row>
    <row r="27" spans="1:9" x14ac:dyDescent="0.2">
      <c r="A27" s="26" t="s">
        <v>32</v>
      </c>
      <c r="B27" s="63">
        <v>217</v>
      </c>
      <c r="C27" s="27">
        <v>0.32718894009216593</v>
      </c>
      <c r="D27" s="27">
        <v>0.7640845070422535</v>
      </c>
      <c r="E27" s="63">
        <v>67</v>
      </c>
      <c r="F27" s="27">
        <v>0.37313432835820898</v>
      </c>
      <c r="G27" s="27">
        <v>0.23591549295774647</v>
      </c>
      <c r="H27" s="63">
        <v>284</v>
      </c>
      <c r="I27" s="27">
        <v>0.3380281690140845</v>
      </c>
    </row>
    <row r="28" spans="1:9" x14ac:dyDescent="0.2">
      <c r="A28" s="25" t="s">
        <v>22</v>
      </c>
      <c r="B28" s="65">
        <v>6477</v>
      </c>
      <c r="C28" s="28">
        <v>0.28331017446348616</v>
      </c>
      <c r="D28" s="28">
        <v>0.71027524947910958</v>
      </c>
      <c r="E28" s="65">
        <v>2642</v>
      </c>
      <c r="F28" s="28">
        <v>0.3546555639666919</v>
      </c>
      <c r="G28" s="28">
        <v>0.28972475052089047</v>
      </c>
      <c r="H28" s="65">
        <v>9119</v>
      </c>
      <c r="I28" s="28">
        <v>0.30398069963811819</v>
      </c>
    </row>
    <row r="29" spans="1:9" s="58" customFormat="1" x14ac:dyDescent="0.2">
      <c r="A29" s="59" t="s">
        <v>98</v>
      </c>
    </row>
    <row r="30" spans="1:9" s="58" customFormat="1" x14ac:dyDescent="0.2">
      <c r="A30" s="59" t="s">
        <v>83</v>
      </c>
    </row>
    <row r="31" spans="1:9" s="58" customFormat="1" x14ac:dyDescent="0.2">
      <c r="A31" s="57" t="s">
        <v>97</v>
      </c>
    </row>
    <row r="32" spans="1:9" x14ac:dyDescent="0.2">
      <c r="A32" s="15"/>
    </row>
    <row r="33" spans="1:9" x14ac:dyDescent="0.2">
      <c r="A33" s="61" t="s">
        <v>92</v>
      </c>
    </row>
    <row r="35" spans="1:9" x14ac:dyDescent="0.2">
      <c r="B35" s="55"/>
      <c r="C35" s="55"/>
      <c r="D35" s="55"/>
      <c r="E35" s="55"/>
      <c r="F35" s="55"/>
      <c r="G35" s="55"/>
      <c r="H35" s="55"/>
      <c r="I35" s="55"/>
    </row>
  </sheetData>
  <mergeCells count="6">
    <mergeCell ref="B2:D2"/>
    <mergeCell ref="E2:G2"/>
    <mergeCell ref="H2:I2"/>
    <mergeCell ref="B18:D18"/>
    <mergeCell ref="E18:G18"/>
    <mergeCell ref="H18: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baseColWidth="10" defaultRowHeight="12.75" x14ac:dyDescent="0.2"/>
  <cols>
    <col min="1" max="1" width="24.42578125" style="23" customWidth="1"/>
    <col min="2" max="4" width="16.7109375" style="23" customWidth="1"/>
    <col min="5" max="16384" width="11.42578125" style="23"/>
  </cols>
  <sheetData>
    <row r="1" spans="1:4" x14ac:dyDescent="0.2">
      <c r="A1" s="8" t="s">
        <v>59</v>
      </c>
    </row>
    <row r="2" spans="1:4" ht="38.25" x14ac:dyDescent="0.2">
      <c r="A2" s="9"/>
      <c r="B2" s="25" t="s">
        <v>33</v>
      </c>
      <c r="C2" s="25" t="s">
        <v>34</v>
      </c>
      <c r="D2" s="25" t="s">
        <v>35</v>
      </c>
    </row>
    <row r="3" spans="1:4" ht="18" customHeight="1" x14ac:dyDescent="0.2">
      <c r="A3" s="30" t="s">
        <v>36</v>
      </c>
      <c r="B3" s="27">
        <v>0.76407657657657657</v>
      </c>
      <c r="C3" s="27">
        <v>0.1554054054054054</v>
      </c>
      <c r="D3" s="27">
        <v>8.0518018018018014E-2</v>
      </c>
    </row>
    <row r="4" spans="1:4" ht="18" customHeight="1" x14ac:dyDescent="0.2">
      <c r="A4" s="30" t="s">
        <v>37</v>
      </c>
      <c r="B4" s="27">
        <v>0.92475596529284165</v>
      </c>
      <c r="C4" s="27">
        <v>4.8400216919739697E-2</v>
      </c>
      <c r="D4" s="27">
        <v>2.6843817787418654E-2</v>
      </c>
    </row>
    <row r="5" spans="1:4" ht="18" customHeight="1" x14ac:dyDescent="0.2">
      <c r="A5" s="31" t="s">
        <v>38</v>
      </c>
      <c r="B5" s="28">
        <v>0.89357517482517479</v>
      </c>
      <c r="C5" s="28">
        <v>6.9165209790209792E-2</v>
      </c>
      <c r="D5" s="28">
        <v>3.7259615384615384E-2</v>
      </c>
    </row>
    <row r="6" spans="1:4" ht="18" customHeight="1" x14ac:dyDescent="0.2">
      <c r="A6" s="48" t="s">
        <v>41</v>
      </c>
      <c r="B6" s="70">
        <v>0.9663340278539313</v>
      </c>
      <c r="C6" s="70">
        <v>2.0616295646452461E-2</v>
      </c>
      <c r="D6" s="70">
        <v>1.3049676499616187E-2</v>
      </c>
    </row>
    <row r="7" spans="1:4" ht="18" customHeight="1" x14ac:dyDescent="0.2">
      <c r="A7" s="50" t="s">
        <v>78</v>
      </c>
      <c r="B7" s="49">
        <v>0.92988889497017135</v>
      </c>
      <c r="C7" s="49">
        <v>4.4934595807563898E-2</v>
      </c>
      <c r="D7" s="49">
        <v>2.517650922226479E-2</v>
      </c>
    </row>
    <row r="8" spans="1:4" x14ac:dyDescent="0.2">
      <c r="A8" s="57" t="s">
        <v>99</v>
      </c>
    </row>
    <row r="9" spans="1:4" x14ac:dyDescent="0.2">
      <c r="A9" s="57" t="s">
        <v>81</v>
      </c>
    </row>
    <row r="10" spans="1:4" x14ac:dyDescent="0.2">
      <c r="A10" s="57" t="s">
        <v>100</v>
      </c>
    </row>
    <row r="11" spans="1:4" x14ac:dyDescent="0.2">
      <c r="A11" s="9"/>
    </row>
    <row r="12" spans="1:4" x14ac:dyDescent="0.2">
      <c r="A12" s="61" t="s">
        <v>92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/>
  </sheetViews>
  <sheetFormatPr baseColWidth="10" defaultRowHeight="12.75" x14ac:dyDescent="0.2"/>
  <cols>
    <col min="1" max="16384" width="11.42578125" style="15"/>
  </cols>
  <sheetData>
    <row r="1" spans="1:8" x14ac:dyDescent="0.2">
      <c r="A1" s="8" t="s">
        <v>89</v>
      </c>
    </row>
    <row r="2" spans="1:8" x14ac:dyDescent="0.2">
      <c r="A2" s="88" t="s">
        <v>11</v>
      </c>
      <c r="B2" s="87" t="s">
        <v>33</v>
      </c>
      <c r="C2" s="87"/>
      <c r="D2" s="87"/>
      <c r="E2" s="87" t="s">
        <v>90</v>
      </c>
      <c r="F2" s="87"/>
      <c r="G2" s="87"/>
      <c r="H2" s="88" t="s">
        <v>63</v>
      </c>
    </row>
    <row r="3" spans="1:8" ht="25.5" x14ac:dyDescent="0.2">
      <c r="A3" s="88"/>
      <c r="B3" s="25" t="s">
        <v>7</v>
      </c>
      <c r="C3" s="25" t="s">
        <v>8</v>
      </c>
      <c r="D3" s="25" t="s">
        <v>22</v>
      </c>
      <c r="E3" s="25" t="s">
        <v>7</v>
      </c>
      <c r="F3" s="25" t="s">
        <v>8</v>
      </c>
      <c r="G3" s="25" t="s">
        <v>22</v>
      </c>
      <c r="H3" s="89"/>
    </row>
    <row r="4" spans="1:8" x14ac:dyDescent="0.2">
      <c r="A4" s="39" t="s">
        <v>40</v>
      </c>
      <c r="B4" s="66">
        <v>6045</v>
      </c>
      <c r="C4" s="66">
        <v>2133</v>
      </c>
      <c r="D4" s="66">
        <v>8178</v>
      </c>
      <c r="E4" s="66">
        <v>848</v>
      </c>
      <c r="F4" s="66">
        <v>126</v>
      </c>
      <c r="G4" s="66">
        <v>974</v>
      </c>
      <c r="H4" s="66">
        <v>9152</v>
      </c>
    </row>
    <row r="5" spans="1:8" x14ac:dyDescent="0.2">
      <c r="A5" s="39" t="s">
        <v>41</v>
      </c>
      <c r="B5" s="66">
        <v>6274</v>
      </c>
      <c r="C5" s="66">
        <v>2538</v>
      </c>
      <c r="D5" s="66">
        <v>8812</v>
      </c>
      <c r="E5" s="66">
        <v>203</v>
      </c>
      <c r="F5" s="66">
        <v>104</v>
      </c>
      <c r="G5" s="66">
        <v>307</v>
      </c>
      <c r="H5" s="66">
        <v>9119</v>
      </c>
    </row>
    <row r="6" spans="1:8" x14ac:dyDescent="0.2">
      <c r="A6" s="22" t="s">
        <v>22</v>
      </c>
      <c r="B6" s="69">
        <v>12319</v>
      </c>
      <c r="C6" s="69">
        <v>4671</v>
      </c>
      <c r="D6" s="69">
        <v>16990</v>
      </c>
      <c r="E6" s="69">
        <v>1051</v>
      </c>
      <c r="F6" s="69">
        <v>230</v>
      </c>
      <c r="G6" s="69">
        <v>1281</v>
      </c>
      <c r="H6" s="69">
        <v>18271</v>
      </c>
    </row>
    <row r="8" spans="1:8" x14ac:dyDescent="0.2">
      <c r="A8" s="88" t="s">
        <v>45</v>
      </c>
      <c r="B8" s="87" t="s">
        <v>33</v>
      </c>
      <c r="C8" s="87"/>
      <c r="D8" s="87"/>
      <c r="E8" s="87" t="s">
        <v>90</v>
      </c>
      <c r="F8" s="87"/>
      <c r="G8" s="87"/>
      <c r="H8" s="88" t="s">
        <v>63</v>
      </c>
    </row>
    <row r="9" spans="1:8" ht="25.5" x14ac:dyDescent="0.2">
      <c r="A9" s="88"/>
      <c r="B9" s="25" t="s">
        <v>7</v>
      </c>
      <c r="C9" s="25" t="s">
        <v>8</v>
      </c>
      <c r="D9" s="25" t="s">
        <v>22</v>
      </c>
      <c r="E9" s="25" t="s">
        <v>7</v>
      </c>
      <c r="F9" s="25" t="s">
        <v>8</v>
      </c>
      <c r="G9" s="25" t="s">
        <v>22</v>
      </c>
      <c r="H9" s="89"/>
    </row>
    <row r="10" spans="1:8" x14ac:dyDescent="0.2">
      <c r="A10" s="39" t="s">
        <v>40</v>
      </c>
      <c r="B10" s="19">
        <v>0.66051136363636365</v>
      </c>
      <c r="C10" s="19">
        <v>0.2330638111888112</v>
      </c>
      <c r="D10" s="19">
        <v>0.89357517482517479</v>
      </c>
      <c r="E10" s="19">
        <v>9.2657342657342656E-2</v>
      </c>
      <c r="F10" s="19">
        <v>1.3767482517482518E-2</v>
      </c>
      <c r="G10" s="19">
        <v>0.10642482517482517</v>
      </c>
      <c r="H10" s="19">
        <v>1</v>
      </c>
    </row>
    <row r="11" spans="1:8" x14ac:dyDescent="0.2">
      <c r="A11" s="39" t="s">
        <v>41</v>
      </c>
      <c r="B11" s="19">
        <v>0.68801403662682314</v>
      </c>
      <c r="C11" s="19">
        <v>0.27831999122710821</v>
      </c>
      <c r="D11" s="19">
        <v>0.9663340278539313</v>
      </c>
      <c r="E11" s="19">
        <v>2.2261212852286435E-2</v>
      </c>
      <c r="F11" s="19">
        <v>1.1404759293782213E-2</v>
      </c>
      <c r="G11" s="19">
        <v>3.3665972146068646E-2</v>
      </c>
      <c r="H11" s="19">
        <v>1</v>
      </c>
    </row>
    <row r="12" spans="1:8" x14ac:dyDescent="0.2">
      <c r="A12" s="22" t="s">
        <v>22</v>
      </c>
      <c r="B12" s="20">
        <v>0.67423786328060864</v>
      </c>
      <c r="C12" s="20">
        <v>0.25565103168956271</v>
      </c>
      <c r="D12" s="20">
        <v>0.92988889497017135</v>
      </c>
      <c r="E12" s="20">
        <v>5.7522850418696293E-2</v>
      </c>
      <c r="F12" s="20">
        <v>1.2588254611132395E-2</v>
      </c>
      <c r="G12" s="20">
        <v>7.0111105029828688E-2</v>
      </c>
      <c r="H12" s="20">
        <v>1</v>
      </c>
    </row>
    <row r="13" spans="1:8" s="23" customFormat="1" x14ac:dyDescent="0.2">
      <c r="A13" s="57" t="s">
        <v>101</v>
      </c>
    </row>
    <row r="14" spans="1:8" s="23" customFormat="1" x14ac:dyDescent="0.2">
      <c r="A14" s="57" t="s">
        <v>81</v>
      </c>
    </row>
    <row r="15" spans="1:8" s="23" customFormat="1" x14ac:dyDescent="0.2">
      <c r="A15" s="57" t="s">
        <v>100</v>
      </c>
    </row>
    <row r="16" spans="1:8" s="23" customFormat="1" x14ac:dyDescent="0.2">
      <c r="A16" s="9"/>
    </row>
    <row r="17" spans="1:1" s="23" customFormat="1" x14ac:dyDescent="0.2">
      <c r="A17" s="61" t="s">
        <v>92</v>
      </c>
    </row>
  </sheetData>
  <mergeCells count="8">
    <mergeCell ref="B2:D2"/>
    <mergeCell ref="E2:G2"/>
    <mergeCell ref="H2:H3"/>
    <mergeCell ref="A2:A3"/>
    <mergeCell ref="A8:A9"/>
    <mergeCell ref="B8:D8"/>
    <mergeCell ref="E8:G8"/>
    <mergeCell ref="H8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/>
  </sheetViews>
  <sheetFormatPr baseColWidth="10" defaultRowHeight="12.75" x14ac:dyDescent="0.2"/>
  <cols>
    <col min="1" max="1" width="28.42578125" style="23" customWidth="1"/>
    <col min="2" max="16384" width="11.42578125" style="23"/>
  </cols>
  <sheetData>
    <row r="1" spans="1:13" x14ac:dyDescent="0.2">
      <c r="A1" s="17" t="s">
        <v>61</v>
      </c>
    </row>
    <row r="2" spans="1:13" x14ac:dyDescent="0.2">
      <c r="A2" s="9"/>
      <c r="B2" s="84" t="s">
        <v>40</v>
      </c>
      <c r="C2" s="85"/>
      <c r="D2" s="85"/>
      <c r="E2" s="85"/>
      <c r="F2" s="86"/>
      <c r="G2" s="84" t="s">
        <v>41</v>
      </c>
      <c r="H2" s="85"/>
      <c r="I2" s="85"/>
      <c r="J2" s="85"/>
      <c r="K2" s="85"/>
      <c r="L2" s="85"/>
      <c r="M2" s="86"/>
    </row>
    <row r="3" spans="1:13" x14ac:dyDescent="0.2">
      <c r="A3" s="32"/>
      <c r="B3" s="84" t="s">
        <v>7</v>
      </c>
      <c r="C3" s="86"/>
      <c r="D3" s="84" t="s">
        <v>88</v>
      </c>
      <c r="E3" s="86"/>
      <c r="F3" s="90" t="s">
        <v>22</v>
      </c>
      <c r="G3" s="84" t="s">
        <v>7</v>
      </c>
      <c r="H3" s="86"/>
      <c r="I3" s="84" t="s">
        <v>42</v>
      </c>
      <c r="J3" s="86"/>
      <c r="K3" s="84" t="s">
        <v>8</v>
      </c>
      <c r="L3" s="86"/>
      <c r="M3" s="90" t="s">
        <v>22</v>
      </c>
    </row>
    <row r="4" spans="1:13" x14ac:dyDescent="0.2">
      <c r="A4" s="33" t="s">
        <v>43</v>
      </c>
      <c r="B4" s="25" t="s">
        <v>44</v>
      </c>
      <c r="C4" s="25" t="s">
        <v>45</v>
      </c>
      <c r="D4" s="25" t="s">
        <v>44</v>
      </c>
      <c r="E4" s="25" t="s">
        <v>45</v>
      </c>
      <c r="F4" s="91"/>
      <c r="G4" s="25" t="s">
        <v>44</v>
      </c>
      <c r="H4" s="25" t="s">
        <v>45</v>
      </c>
      <c r="I4" s="25" t="s">
        <v>44</v>
      </c>
      <c r="J4" s="25" t="s">
        <v>45</v>
      </c>
      <c r="K4" s="25" t="s">
        <v>44</v>
      </c>
      <c r="L4" s="25" t="s">
        <v>45</v>
      </c>
      <c r="M4" s="91"/>
    </row>
    <row r="5" spans="1:13" x14ac:dyDescent="0.2">
      <c r="A5" s="34" t="s">
        <v>46</v>
      </c>
      <c r="B5" s="63">
        <v>2004</v>
      </c>
      <c r="C5" s="27">
        <v>0.58306662787314523</v>
      </c>
      <c r="D5" s="63">
        <v>1433</v>
      </c>
      <c r="E5" s="27">
        <v>0.41693337212685483</v>
      </c>
      <c r="F5" s="63">
        <v>3437</v>
      </c>
      <c r="G5" s="63">
        <v>1238</v>
      </c>
      <c r="H5" s="27">
        <v>0.35210466439135379</v>
      </c>
      <c r="I5" s="63">
        <v>429</v>
      </c>
      <c r="J5" s="27">
        <v>0.1220136518771331</v>
      </c>
      <c r="K5" s="63">
        <v>1849</v>
      </c>
      <c r="L5" s="27">
        <v>0.52588168373151312</v>
      </c>
      <c r="M5" s="63">
        <v>3516</v>
      </c>
    </row>
    <row r="6" spans="1:13" x14ac:dyDescent="0.2">
      <c r="A6" s="34" t="s">
        <v>47</v>
      </c>
      <c r="B6" s="63">
        <v>1090</v>
      </c>
      <c r="C6" s="27">
        <v>0.86576648133439238</v>
      </c>
      <c r="D6" s="63">
        <v>169</v>
      </c>
      <c r="E6" s="27">
        <v>0.13423351866560762</v>
      </c>
      <c r="F6" s="63">
        <v>1259</v>
      </c>
      <c r="G6" s="63">
        <v>993</v>
      </c>
      <c r="H6" s="27">
        <v>0.78157458693941795</v>
      </c>
      <c r="I6" s="63">
        <v>139</v>
      </c>
      <c r="J6" s="27">
        <v>0.10936270653029111</v>
      </c>
      <c r="K6" s="63">
        <v>139</v>
      </c>
      <c r="L6" s="27">
        <v>0.10936270653029111</v>
      </c>
      <c r="M6" s="63">
        <v>1271</v>
      </c>
    </row>
    <row r="7" spans="1:13" x14ac:dyDescent="0.2">
      <c r="A7" s="34" t="s">
        <v>48</v>
      </c>
      <c r="B7" s="63">
        <v>802</v>
      </c>
      <c r="C7" s="27">
        <v>0.8577540106951872</v>
      </c>
      <c r="D7" s="63">
        <v>133</v>
      </c>
      <c r="E7" s="27">
        <v>0.14224598930481283</v>
      </c>
      <c r="F7" s="63">
        <v>935</v>
      </c>
      <c r="G7" s="63">
        <v>1143</v>
      </c>
      <c r="H7" s="27">
        <v>0.76240833889259496</v>
      </c>
      <c r="I7" s="63">
        <v>160</v>
      </c>
      <c r="J7" s="27">
        <v>0.1067378252168112</v>
      </c>
      <c r="K7" s="63">
        <v>196</v>
      </c>
      <c r="L7" s="27">
        <v>0.13075383589059372</v>
      </c>
      <c r="M7" s="63">
        <v>1499</v>
      </c>
    </row>
    <row r="8" spans="1:13" x14ac:dyDescent="0.2">
      <c r="A8" s="34" t="s">
        <v>49</v>
      </c>
      <c r="B8" s="63">
        <v>95</v>
      </c>
      <c r="C8" s="27">
        <v>0.73643410852713176</v>
      </c>
      <c r="D8" s="63">
        <v>34</v>
      </c>
      <c r="E8" s="27">
        <v>0.26356589147286824</v>
      </c>
      <c r="F8" s="63">
        <v>129</v>
      </c>
      <c r="G8" s="63">
        <v>107</v>
      </c>
      <c r="H8" s="27">
        <v>0.84251968503937003</v>
      </c>
      <c r="I8" s="63">
        <v>5</v>
      </c>
      <c r="J8" s="27">
        <v>3.937007874015748E-2</v>
      </c>
      <c r="K8" s="63">
        <v>15</v>
      </c>
      <c r="L8" s="27">
        <v>0.11811023622047244</v>
      </c>
      <c r="M8" s="63">
        <v>127</v>
      </c>
    </row>
    <row r="9" spans="1:13" x14ac:dyDescent="0.2">
      <c r="A9" s="34" t="s">
        <v>50</v>
      </c>
      <c r="B9" s="63">
        <v>75</v>
      </c>
      <c r="C9" s="27">
        <v>0.97402597402597402</v>
      </c>
      <c r="D9" s="63">
        <v>2</v>
      </c>
      <c r="E9" s="27">
        <v>2.5974025974025976E-2</v>
      </c>
      <c r="F9" s="63">
        <v>77</v>
      </c>
      <c r="G9" s="63">
        <v>89</v>
      </c>
      <c r="H9" s="27">
        <v>0.92708333333333337</v>
      </c>
      <c r="I9" s="63">
        <v>1</v>
      </c>
      <c r="J9" s="27">
        <v>1.0416666666666666E-2</v>
      </c>
      <c r="K9" s="63">
        <v>6</v>
      </c>
      <c r="L9" s="27">
        <v>6.25E-2</v>
      </c>
      <c r="M9" s="63">
        <v>96</v>
      </c>
    </row>
    <row r="10" spans="1:13" x14ac:dyDescent="0.2">
      <c r="A10" s="34" t="s">
        <v>51</v>
      </c>
      <c r="B10" s="63">
        <v>56</v>
      </c>
      <c r="C10" s="27">
        <v>0.93333333333333335</v>
      </c>
      <c r="D10" s="63">
        <v>4</v>
      </c>
      <c r="E10" s="27">
        <v>6.6666666666666666E-2</v>
      </c>
      <c r="F10" s="63">
        <v>60</v>
      </c>
      <c r="G10" s="63">
        <v>27</v>
      </c>
      <c r="H10" s="27">
        <v>0.9</v>
      </c>
      <c r="I10" s="63"/>
      <c r="J10" s="27">
        <v>0</v>
      </c>
      <c r="K10" s="63">
        <v>3</v>
      </c>
      <c r="L10" s="27">
        <v>0.1</v>
      </c>
      <c r="M10" s="63">
        <v>30</v>
      </c>
    </row>
    <row r="11" spans="1:13" x14ac:dyDescent="0.2">
      <c r="A11" s="34" t="s">
        <v>52</v>
      </c>
      <c r="B11" s="63">
        <v>176</v>
      </c>
      <c r="C11" s="27">
        <v>0.86699507389162567</v>
      </c>
      <c r="D11" s="63">
        <v>27</v>
      </c>
      <c r="E11" s="27">
        <v>0.13300492610837439</v>
      </c>
      <c r="F11" s="63">
        <v>203</v>
      </c>
      <c r="G11" s="63">
        <v>246</v>
      </c>
      <c r="H11" s="27">
        <v>0.83389830508474572</v>
      </c>
      <c r="I11" s="63">
        <v>10</v>
      </c>
      <c r="J11" s="27">
        <v>3.3898305084745763E-2</v>
      </c>
      <c r="K11" s="63">
        <v>39</v>
      </c>
      <c r="L11" s="27">
        <v>0.13220338983050847</v>
      </c>
      <c r="M11" s="63">
        <v>295</v>
      </c>
    </row>
    <row r="12" spans="1:13" x14ac:dyDescent="0.2">
      <c r="A12" s="34" t="s">
        <v>53</v>
      </c>
      <c r="B12" s="63">
        <v>1381</v>
      </c>
      <c r="C12" s="27">
        <v>0.82992788461538458</v>
      </c>
      <c r="D12" s="63">
        <v>283</v>
      </c>
      <c r="E12" s="27">
        <v>0.17007211538461539</v>
      </c>
      <c r="F12" s="63">
        <v>1664</v>
      </c>
      <c r="G12" s="63">
        <v>882</v>
      </c>
      <c r="H12" s="27">
        <v>0.7072975140336808</v>
      </c>
      <c r="I12" s="63">
        <v>137</v>
      </c>
      <c r="J12" s="27">
        <v>0.10986367281475541</v>
      </c>
      <c r="K12" s="63">
        <v>228</v>
      </c>
      <c r="L12" s="27">
        <v>0.18283881315156375</v>
      </c>
      <c r="M12" s="63">
        <v>1247</v>
      </c>
    </row>
    <row r="13" spans="1:13" x14ac:dyDescent="0.2">
      <c r="A13" s="34" t="s">
        <v>54</v>
      </c>
      <c r="B13" s="63">
        <v>1214</v>
      </c>
      <c r="C13" s="27">
        <v>0.87463976945244959</v>
      </c>
      <c r="D13" s="63">
        <v>174</v>
      </c>
      <c r="E13" s="27">
        <v>0.12536023054755044</v>
      </c>
      <c r="F13" s="63">
        <v>1388</v>
      </c>
      <c r="G13" s="63">
        <v>777</v>
      </c>
      <c r="H13" s="27">
        <v>0.74845491329479796</v>
      </c>
      <c r="I13" s="63">
        <v>94</v>
      </c>
      <c r="J13" s="27">
        <v>9.05587668593449E-2</v>
      </c>
      <c r="K13" s="63">
        <v>167</v>
      </c>
      <c r="L13" s="27">
        <v>0.16088631984585741</v>
      </c>
      <c r="M13" s="63">
        <v>1038</v>
      </c>
    </row>
    <row r="14" spans="1:13" x14ac:dyDescent="0.2">
      <c r="A14" s="35" t="s">
        <v>22</v>
      </c>
      <c r="B14" s="65">
        <v>6893</v>
      </c>
      <c r="C14" s="28">
        <v>0.75316870629370625</v>
      </c>
      <c r="D14" s="65">
        <v>2259</v>
      </c>
      <c r="E14" s="28">
        <v>0.2468312937062937</v>
      </c>
      <c r="F14" s="65">
        <v>9152</v>
      </c>
      <c r="G14" s="65">
        <v>5502</v>
      </c>
      <c r="H14" s="28">
        <v>0.60335563109990131</v>
      </c>
      <c r="I14" s="65">
        <v>975</v>
      </c>
      <c r="J14" s="28">
        <v>0.10691961837920824</v>
      </c>
      <c r="K14" s="65">
        <v>2642</v>
      </c>
      <c r="L14" s="28">
        <v>0.28972475052089047</v>
      </c>
      <c r="M14" s="65">
        <v>9119</v>
      </c>
    </row>
    <row r="15" spans="1:13" s="58" customFormat="1" x14ac:dyDescent="0.2">
      <c r="A15" s="57" t="s">
        <v>95</v>
      </c>
    </row>
    <row r="16" spans="1:13" x14ac:dyDescent="0.2">
      <c r="A16" s="57" t="s">
        <v>102</v>
      </c>
    </row>
    <row r="17" spans="1:1" x14ac:dyDescent="0.2">
      <c r="A17" s="57" t="s">
        <v>81</v>
      </c>
    </row>
    <row r="18" spans="1:1" x14ac:dyDescent="0.2">
      <c r="A18" s="57" t="s">
        <v>100</v>
      </c>
    </row>
    <row r="19" spans="1:1" x14ac:dyDescent="0.2">
      <c r="A19" s="9"/>
    </row>
    <row r="20" spans="1:1" x14ac:dyDescent="0.2">
      <c r="A20" s="61" t="s">
        <v>92</v>
      </c>
    </row>
  </sheetData>
  <mergeCells count="9">
    <mergeCell ref="B2:F2"/>
    <mergeCell ref="G2:M2"/>
    <mergeCell ref="B3:C3"/>
    <mergeCell ref="D3:E3"/>
    <mergeCell ref="F3:F4"/>
    <mergeCell ref="G3:H3"/>
    <mergeCell ref="I3:J3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/>
  </sheetViews>
  <sheetFormatPr baseColWidth="10" defaultRowHeight="12.75" x14ac:dyDescent="0.2"/>
  <cols>
    <col min="1" max="1" width="26.28515625" style="15" customWidth="1"/>
    <col min="2" max="16384" width="11.42578125" style="15"/>
  </cols>
  <sheetData>
    <row r="1" spans="1:1" x14ac:dyDescent="0.2">
      <c r="A1" s="8" t="s">
        <v>55</v>
      </c>
    </row>
    <row r="20" spans="1:3" x14ac:dyDescent="0.2">
      <c r="A20" s="11"/>
      <c r="B20" s="18" t="s">
        <v>11</v>
      </c>
      <c r="C20" s="18" t="s">
        <v>45</v>
      </c>
    </row>
    <row r="21" spans="1:3" x14ac:dyDescent="0.2">
      <c r="A21" s="21" t="s">
        <v>42</v>
      </c>
      <c r="B21" s="68">
        <v>975</v>
      </c>
      <c r="C21" s="54">
        <f>B21/$B$25</f>
        <v>0.10691961837920824</v>
      </c>
    </row>
    <row r="22" spans="1:3" x14ac:dyDescent="0.2">
      <c r="A22" s="21" t="s">
        <v>56</v>
      </c>
      <c r="B22" s="68">
        <v>1398</v>
      </c>
      <c r="C22" s="54">
        <f t="shared" ref="C22:C24" si="0">B22/$B$25</f>
        <v>0.15330628358372628</v>
      </c>
    </row>
    <row r="23" spans="1:3" x14ac:dyDescent="0.2">
      <c r="A23" s="21" t="s">
        <v>57</v>
      </c>
      <c r="B23" s="68">
        <v>540</v>
      </c>
      <c r="C23" s="54">
        <f t="shared" si="0"/>
        <v>5.9217019410023032E-2</v>
      </c>
    </row>
    <row r="24" spans="1:3" x14ac:dyDescent="0.2">
      <c r="A24" s="21" t="s">
        <v>58</v>
      </c>
      <c r="B24" s="68">
        <v>6206</v>
      </c>
      <c r="C24" s="54">
        <f t="shared" si="0"/>
        <v>0.6805570786270424</v>
      </c>
    </row>
    <row r="25" spans="1:3" x14ac:dyDescent="0.2">
      <c r="A25" s="22" t="s">
        <v>22</v>
      </c>
      <c r="B25" s="69">
        <f>SUM(B21:B24)</f>
        <v>9119</v>
      </c>
      <c r="C25" s="20">
        <v>1</v>
      </c>
    </row>
    <row r="26" spans="1:3" x14ac:dyDescent="0.2">
      <c r="A26" s="16" t="s">
        <v>103</v>
      </c>
    </row>
    <row r="27" spans="1:3" x14ac:dyDescent="0.2">
      <c r="A27" s="16" t="s">
        <v>83</v>
      </c>
    </row>
    <row r="28" spans="1:3" x14ac:dyDescent="0.2">
      <c r="A28" s="57" t="s">
        <v>100</v>
      </c>
    </row>
    <row r="29" spans="1:3" x14ac:dyDescent="0.2">
      <c r="A29" s="9"/>
    </row>
    <row r="30" spans="1:3" x14ac:dyDescent="0.2">
      <c r="A30" s="61" t="s">
        <v>92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/>
  </sheetViews>
  <sheetFormatPr baseColWidth="10" defaultRowHeight="12.75" x14ac:dyDescent="0.2"/>
  <cols>
    <col min="1" max="1" width="14.140625" style="23" customWidth="1"/>
    <col min="2" max="5" width="17.7109375" style="23" customWidth="1"/>
    <col min="6" max="6" width="14.42578125" style="23" customWidth="1"/>
    <col min="7" max="16384" width="11.42578125" style="23"/>
  </cols>
  <sheetData>
    <row r="1" spans="1:7" x14ac:dyDescent="0.2">
      <c r="A1" s="8" t="s">
        <v>60</v>
      </c>
    </row>
    <row r="2" spans="1:7" ht="25.5" x14ac:dyDescent="0.2">
      <c r="A2" s="36"/>
      <c r="B2" s="25" t="s">
        <v>86</v>
      </c>
      <c r="C2" s="25" t="s">
        <v>79</v>
      </c>
      <c r="D2" s="25" t="s">
        <v>62</v>
      </c>
      <c r="E2" s="25" t="s">
        <v>80</v>
      </c>
    </row>
    <row r="3" spans="1:7" x14ac:dyDescent="0.2">
      <c r="A3" s="26" t="s">
        <v>38</v>
      </c>
      <c r="B3" s="60">
        <v>2121</v>
      </c>
      <c r="C3" s="60">
        <v>3231</v>
      </c>
      <c r="D3" s="60">
        <f>B3+C3</f>
        <v>5352</v>
      </c>
      <c r="E3" s="60">
        <v>3800</v>
      </c>
      <c r="F3" s="55"/>
    </row>
    <row r="4" spans="1:7" x14ac:dyDescent="0.2">
      <c r="A4" s="26" t="s">
        <v>45</v>
      </c>
      <c r="B4" s="27">
        <f>B3/(B3+C3+E3)</f>
        <v>0.23175262237762237</v>
      </c>
      <c r="C4" s="27">
        <f>C3/(B3+C3+E3)</f>
        <v>0.35303758741258739</v>
      </c>
      <c r="D4" s="27">
        <f>D3/(B3+C3+E3)</f>
        <v>0.58479020979020979</v>
      </c>
      <c r="E4" s="27">
        <f>E3/(B3+C3+E3)</f>
        <v>0.41520979020979021</v>
      </c>
    </row>
    <row r="5" spans="1:7" x14ac:dyDescent="0.2">
      <c r="A5" s="37" t="s">
        <v>39</v>
      </c>
      <c r="B5" s="60">
        <v>633</v>
      </c>
      <c r="C5" s="60">
        <v>2112</v>
      </c>
      <c r="D5" s="60">
        <f>B5+C5</f>
        <v>2745</v>
      </c>
      <c r="E5" s="60">
        <v>6374</v>
      </c>
      <c r="F5" s="55"/>
    </row>
    <row r="6" spans="1:7" x14ac:dyDescent="0.2">
      <c r="A6" s="26" t="s">
        <v>45</v>
      </c>
      <c r="B6" s="27">
        <f>B5/(B5+C5+E5)</f>
        <v>6.9415506086193665E-2</v>
      </c>
      <c r="C6" s="27">
        <f>C5/(B5+C5+E5)</f>
        <v>0.2316043425814234</v>
      </c>
      <c r="D6" s="27">
        <f>D5/(B5+C5+E5)</f>
        <v>0.30101984866761705</v>
      </c>
      <c r="E6" s="27">
        <f>E5/(B5+C5+E5)</f>
        <v>0.69898015133238289</v>
      </c>
    </row>
    <row r="7" spans="1:7" x14ac:dyDescent="0.2">
      <c r="A7" s="57" t="s">
        <v>104</v>
      </c>
    </row>
    <row r="8" spans="1:7" x14ac:dyDescent="0.2">
      <c r="A8" s="57" t="s">
        <v>84</v>
      </c>
    </row>
    <row r="9" spans="1:7" x14ac:dyDescent="0.2">
      <c r="A9" s="57" t="s">
        <v>100</v>
      </c>
    </row>
    <row r="10" spans="1:7" x14ac:dyDescent="0.2">
      <c r="A10" s="9"/>
      <c r="D10" s="55"/>
      <c r="E10" s="55"/>
    </row>
    <row r="11" spans="1:7" x14ac:dyDescent="0.2">
      <c r="A11" s="61" t="s">
        <v>92</v>
      </c>
      <c r="D11" s="55"/>
      <c r="E11" s="56"/>
      <c r="F11" s="55"/>
      <c r="G11" s="56"/>
    </row>
  </sheetData>
  <pageMargins left="0.7" right="0.7" top="0.75" bottom="0.75" header="0.3" footer="0.3"/>
  <pageSetup paperSize="9" orientation="portrait" r:id="rId1"/>
  <ignoredErrors>
    <ignoredError sqref="D4:D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workbookViewId="0"/>
  </sheetViews>
  <sheetFormatPr baseColWidth="10" defaultRowHeight="12.75" x14ac:dyDescent="0.2"/>
  <cols>
    <col min="1" max="1" width="26.7109375" style="15" customWidth="1"/>
    <col min="2" max="4" width="11.42578125" style="15"/>
    <col min="5" max="5" width="29.42578125" style="15" bestFit="1" customWidth="1"/>
    <col min="6" max="8" width="11.42578125" style="15"/>
    <col min="9" max="9" width="25.85546875" style="15" bestFit="1" customWidth="1"/>
    <col min="10" max="16384" width="11.42578125" style="15"/>
  </cols>
  <sheetData>
    <row r="1" spans="1:1" x14ac:dyDescent="0.2">
      <c r="A1" s="12" t="s">
        <v>77</v>
      </c>
    </row>
    <row r="20" spans="1:11" x14ac:dyDescent="0.2">
      <c r="A20" s="38" t="s">
        <v>64</v>
      </c>
      <c r="B20" s="18" t="s">
        <v>40</v>
      </c>
      <c r="C20" s="18" t="s">
        <v>41</v>
      </c>
      <c r="E20" s="38" t="s">
        <v>65</v>
      </c>
      <c r="F20" s="18" t="s">
        <v>40</v>
      </c>
      <c r="G20" s="18" t="s">
        <v>41</v>
      </c>
      <c r="I20" s="38" t="s">
        <v>66</v>
      </c>
      <c r="J20" s="18" t="s">
        <v>40</v>
      </c>
      <c r="K20" s="18" t="s">
        <v>41</v>
      </c>
    </row>
    <row r="21" spans="1:11" x14ac:dyDescent="0.2">
      <c r="A21" s="39" t="s">
        <v>46</v>
      </c>
      <c r="B21" s="66">
        <v>1614</v>
      </c>
      <c r="C21" s="66">
        <v>590</v>
      </c>
      <c r="E21" s="39" t="s">
        <v>46</v>
      </c>
      <c r="F21" s="66">
        <v>3437</v>
      </c>
      <c r="G21" s="66">
        <v>3516</v>
      </c>
      <c r="I21" s="39" t="s">
        <v>46</v>
      </c>
      <c r="J21" s="19">
        <f>B21/F21</f>
        <v>0.46959557753855108</v>
      </c>
      <c r="K21" s="19">
        <f>C21/G21</f>
        <v>0.16780432309442547</v>
      </c>
    </row>
    <row r="22" spans="1:11" x14ac:dyDescent="0.2">
      <c r="A22" s="39" t="s">
        <v>47</v>
      </c>
      <c r="B22" s="66">
        <v>910</v>
      </c>
      <c r="C22" s="66">
        <v>582</v>
      </c>
      <c r="E22" s="39" t="s">
        <v>47</v>
      </c>
      <c r="F22" s="66">
        <v>1259</v>
      </c>
      <c r="G22" s="66">
        <v>1271</v>
      </c>
      <c r="I22" s="39" t="s">
        <v>47</v>
      </c>
      <c r="J22" s="19">
        <f t="shared" ref="J22:J30" si="0">B22/F22</f>
        <v>0.72279586973788723</v>
      </c>
      <c r="K22" s="19">
        <f t="shared" ref="K22:K30" si="1">C22/G22</f>
        <v>0.45790715971675844</v>
      </c>
    </row>
    <row r="23" spans="1:11" x14ac:dyDescent="0.2">
      <c r="A23" s="39" t="s">
        <v>48</v>
      </c>
      <c r="B23" s="66">
        <v>568</v>
      </c>
      <c r="C23" s="66">
        <v>530</v>
      </c>
      <c r="E23" s="39" t="s">
        <v>48</v>
      </c>
      <c r="F23" s="66">
        <v>935</v>
      </c>
      <c r="G23" s="66">
        <v>1499</v>
      </c>
      <c r="I23" s="39" t="s">
        <v>48</v>
      </c>
      <c r="J23" s="19">
        <f t="shared" si="0"/>
        <v>0.60748663101604283</v>
      </c>
      <c r="K23" s="19">
        <f t="shared" si="1"/>
        <v>0.35356904603068712</v>
      </c>
    </row>
    <row r="24" spans="1:11" x14ac:dyDescent="0.2">
      <c r="A24" s="39" t="s">
        <v>49</v>
      </c>
      <c r="B24" s="66">
        <v>52</v>
      </c>
      <c r="C24" s="66">
        <v>27</v>
      </c>
      <c r="E24" s="39" t="s">
        <v>49</v>
      </c>
      <c r="F24" s="66">
        <v>129</v>
      </c>
      <c r="G24" s="66">
        <v>127</v>
      </c>
      <c r="I24" s="39" t="s">
        <v>49</v>
      </c>
      <c r="J24" s="19">
        <f t="shared" si="0"/>
        <v>0.40310077519379844</v>
      </c>
      <c r="K24" s="19">
        <f t="shared" si="1"/>
        <v>0.2125984251968504</v>
      </c>
    </row>
    <row r="25" spans="1:11" x14ac:dyDescent="0.2">
      <c r="A25" s="39" t="s">
        <v>50</v>
      </c>
      <c r="B25" s="66">
        <v>49</v>
      </c>
      <c r="C25" s="66">
        <v>46</v>
      </c>
      <c r="E25" s="39" t="s">
        <v>50</v>
      </c>
      <c r="F25" s="66">
        <v>77</v>
      </c>
      <c r="G25" s="66">
        <v>96</v>
      </c>
      <c r="I25" s="39" t="s">
        <v>50</v>
      </c>
      <c r="J25" s="19">
        <f t="shared" si="0"/>
        <v>0.63636363636363635</v>
      </c>
      <c r="K25" s="19">
        <f t="shared" si="1"/>
        <v>0.47916666666666669</v>
      </c>
    </row>
    <row r="26" spans="1:11" x14ac:dyDescent="0.2">
      <c r="A26" s="39" t="s">
        <v>51</v>
      </c>
      <c r="B26" s="66">
        <v>42</v>
      </c>
      <c r="C26" s="66">
        <v>11</v>
      </c>
      <c r="E26" s="39" t="s">
        <v>51</v>
      </c>
      <c r="F26" s="66">
        <v>60</v>
      </c>
      <c r="G26" s="66">
        <v>30</v>
      </c>
      <c r="I26" s="39" t="s">
        <v>51</v>
      </c>
      <c r="J26" s="19">
        <f t="shared" si="0"/>
        <v>0.7</v>
      </c>
      <c r="K26" s="19">
        <f t="shared" si="1"/>
        <v>0.36666666666666664</v>
      </c>
    </row>
    <row r="27" spans="1:11" x14ac:dyDescent="0.2">
      <c r="A27" s="39" t="s">
        <v>52</v>
      </c>
      <c r="B27" s="66">
        <v>142</v>
      </c>
      <c r="C27" s="66">
        <v>139</v>
      </c>
      <c r="E27" s="39" t="s">
        <v>52</v>
      </c>
      <c r="F27" s="66">
        <v>203</v>
      </c>
      <c r="G27" s="66">
        <v>295</v>
      </c>
      <c r="I27" s="39" t="s">
        <v>52</v>
      </c>
      <c r="J27" s="19">
        <f t="shared" si="0"/>
        <v>0.69950738916256161</v>
      </c>
      <c r="K27" s="19">
        <f t="shared" si="1"/>
        <v>0.47118644067796611</v>
      </c>
    </row>
    <row r="28" spans="1:11" x14ac:dyDescent="0.2">
      <c r="A28" s="39" t="s">
        <v>53</v>
      </c>
      <c r="B28" s="66">
        <v>1012</v>
      </c>
      <c r="C28" s="66">
        <v>412</v>
      </c>
      <c r="E28" s="39" t="s">
        <v>53</v>
      </c>
      <c r="F28" s="66">
        <v>1664</v>
      </c>
      <c r="G28" s="66">
        <v>1247</v>
      </c>
      <c r="I28" s="39" t="s">
        <v>53</v>
      </c>
      <c r="J28" s="19">
        <f t="shared" si="0"/>
        <v>0.60817307692307687</v>
      </c>
      <c r="K28" s="19">
        <f t="shared" si="1"/>
        <v>0.33039294306335204</v>
      </c>
    </row>
    <row r="29" spans="1:11" x14ac:dyDescent="0.2">
      <c r="A29" s="39" t="s">
        <v>54</v>
      </c>
      <c r="B29" s="66">
        <v>963</v>
      </c>
      <c r="C29" s="66">
        <v>408</v>
      </c>
      <c r="E29" s="39" t="s">
        <v>54</v>
      </c>
      <c r="F29" s="66">
        <v>1388</v>
      </c>
      <c r="G29" s="66">
        <v>1038</v>
      </c>
      <c r="I29" s="39" t="s">
        <v>54</v>
      </c>
      <c r="J29" s="19">
        <f t="shared" si="0"/>
        <v>0.69380403458213258</v>
      </c>
      <c r="K29" s="19">
        <f t="shared" si="1"/>
        <v>0.39306358381502893</v>
      </c>
    </row>
    <row r="30" spans="1:11" x14ac:dyDescent="0.2">
      <c r="A30" s="40" t="s">
        <v>63</v>
      </c>
      <c r="B30" s="67">
        <v>5352</v>
      </c>
      <c r="C30" s="67">
        <v>2745</v>
      </c>
      <c r="E30" s="40" t="s">
        <v>63</v>
      </c>
      <c r="F30" s="67">
        <v>9152</v>
      </c>
      <c r="G30" s="67">
        <v>9119</v>
      </c>
      <c r="I30" s="40" t="s">
        <v>63</v>
      </c>
      <c r="J30" s="41">
        <f t="shared" si="0"/>
        <v>0.58479020979020979</v>
      </c>
      <c r="K30" s="41">
        <f t="shared" si="1"/>
        <v>0.30101984866761705</v>
      </c>
    </row>
    <row r="31" spans="1:11" s="72" customFormat="1" ht="15" customHeight="1" x14ac:dyDescent="0.2">
      <c r="A31" s="71"/>
      <c r="B31" s="92">
        <f>B30+C30</f>
        <v>8097</v>
      </c>
      <c r="C31" s="92"/>
      <c r="E31" s="71"/>
      <c r="F31" s="92">
        <f>F30+G30</f>
        <v>18271</v>
      </c>
      <c r="G31" s="92"/>
      <c r="I31" s="71"/>
      <c r="J31" s="93">
        <f>B31/F31</f>
        <v>0.44316129385364783</v>
      </c>
      <c r="K31" s="93"/>
    </row>
    <row r="32" spans="1:11" x14ac:dyDescent="0.2">
      <c r="A32" s="57" t="s">
        <v>91</v>
      </c>
    </row>
    <row r="33" spans="1:1" x14ac:dyDescent="0.2">
      <c r="A33" s="57" t="s">
        <v>81</v>
      </c>
    </row>
    <row r="34" spans="1:1" x14ac:dyDescent="0.2">
      <c r="A34" s="57" t="s">
        <v>100</v>
      </c>
    </row>
    <row r="35" spans="1:1" x14ac:dyDescent="0.2">
      <c r="A35" s="9"/>
    </row>
    <row r="36" spans="1:1" x14ac:dyDescent="0.2">
      <c r="A36" s="61" t="s">
        <v>92</v>
      </c>
    </row>
  </sheetData>
  <mergeCells count="3">
    <mergeCell ref="B31:C31"/>
    <mergeCell ref="F31:G31"/>
    <mergeCell ref="J31:K3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5"/>
  <sheetViews>
    <sheetView workbookViewId="0"/>
  </sheetViews>
  <sheetFormatPr baseColWidth="10" defaultRowHeight="12.75" x14ac:dyDescent="0.2"/>
  <cols>
    <col min="1" max="1" width="34.7109375" style="15" customWidth="1"/>
    <col min="2" max="4" width="11.42578125" style="15"/>
    <col min="5" max="5" width="29.42578125" style="15" bestFit="1" customWidth="1"/>
    <col min="6" max="8" width="11.42578125" style="15"/>
    <col min="9" max="9" width="35" style="15" bestFit="1" customWidth="1"/>
    <col min="10" max="16384" width="11.42578125" style="15"/>
  </cols>
  <sheetData>
    <row r="1" spans="1:1" x14ac:dyDescent="0.2">
      <c r="A1" s="12" t="s">
        <v>76</v>
      </c>
    </row>
    <row r="2" spans="1:1" x14ac:dyDescent="0.2">
      <c r="A2" s="9"/>
    </row>
    <row r="20" spans="1:11" x14ac:dyDescent="0.2">
      <c r="A20" s="38" t="s">
        <v>67</v>
      </c>
      <c r="B20" s="18" t="s">
        <v>40</v>
      </c>
      <c r="C20" s="18" t="s">
        <v>41</v>
      </c>
      <c r="E20" s="38" t="s">
        <v>65</v>
      </c>
      <c r="F20" s="18" t="s">
        <v>40</v>
      </c>
      <c r="G20" s="18" t="s">
        <v>41</v>
      </c>
      <c r="I20" s="38" t="s">
        <v>68</v>
      </c>
      <c r="J20" s="18" t="s">
        <v>40</v>
      </c>
      <c r="K20" s="18" t="s">
        <v>41</v>
      </c>
    </row>
    <row r="21" spans="1:11" x14ac:dyDescent="0.2">
      <c r="A21" s="39" t="s">
        <v>46</v>
      </c>
      <c r="B21" s="66">
        <v>37</v>
      </c>
      <c r="C21" s="66">
        <v>322</v>
      </c>
      <c r="E21" s="39" t="s">
        <v>46</v>
      </c>
      <c r="F21" s="66">
        <v>3437</v>
      </c>
      <c r="G21" s="66">
        <v>3516</v>
      </c>
      <c r="I21" s="39" t="s">
        <v>46</v>
      </c>
      <c r="J21" s="19">
        <f>B21/F21</f>
        <v>1.0765202211230724E-2</v>
      </c>
      <c r="K21" s="19">
        <f>C21/G21</f>
        <v>9.1581342434584753E-2</v>
      </c>
    </row>
    <row r="22" spans="1:11" x14ac:dyDescent="0.2">
      <c r="A22" s="39" t="s">
        <v>47</v>
      </c>
      <c r="B22" s="66">
        <v>32</v>
      </c>
      <c r="C22" s="66">
        <v>216</v>
      </c>
      <c r="E22" s="39" t="s">
        <v>47</v>
      </c>
      <c r="F22" s="66">
        <v>1259</v>
      </c>
      <c r="G22" s="66">
        <v>1271</v>
      </c>
      <c r="I22" s="39" t="s">
        <v>47</v>
      </c>
      <c r="J22" s="19">
        <f t="shared" ref="J22:K30" si="0">B22/F22</f>
        <v>2.5416997617156472E-2</v>
      </c>
      <c r="K22" s="19">
        <f t="shared" si="0"/>
        <v>0.16994492525570418</v>
      </c>
    </row>
    <row r="23" spans="1:11" x14ac:dyDescent="0.2">
      <c r="A23" s="39" t="s">
        <v>48</v>
      </c>
      <c r="B23" s="66">
        <v>53</v>
      </c>
      <c r="C23" s="66">
        <v>680</v>
      </c>
      <c r="E23" s="39" t="s">
        <v>48</v>
      </c>
      <c r="F23" s="66">
        <v>935</v>
      </c>
      <c r="G23" s="66">
        <v>1499</v>
      </c>
      <c r="I23" s="39" t="s">
        <v>48</v>
      </c>
      <c r="J23" s="19">
        <f t="shared" si="0"/>
        <v>5.6684491978609627E-2</v>
      </c>
      <c r="K23" s="19">
        <f t="shared" si="0"/>
        <v>0.45363575717144761</v>
      </c>
    </row>
    <row r="24" spans="1:11" x14ac:dyDescent="0.2">
      <c r="A24" s="39" t="s">
        <v>49</v>
      </c>
      <c r="B24" s="66">
        <v>19</v>
      </c>
      <c r="C24" s="66">
        <v>38</v>
      </c>
      <c r="E24" s="39" t="s">
        <v>49</v>
      </c>
      <c r="F24" s="66">
        <v>129</v>
      </c>
      <c r="G24" s="66">
        <v>127</v>
      </c>
      <c r="I24" s="39" t="s">
        <v>49</v>
      </c>
      <c r="J24" s="19">
        <f t="shared" si="0"/>
        <v>0.14728682170542637</v>
      </c>
      <c r="K24" s="19">
        <f t="shared" si="0"/>
        <v>0.29921259842519687</v>
      </c>
    </row>
    <row r="25" spans="1:11" x14ac:dyDescent="0.2">
      <c r="A25" s="39" t="s">
        <v>50</v>
      </c>
      <c r="B25" s="66">
        <v>18</v>
      </c>
      <c r="C25" s="66">
        <v>66</v>
      </c>
      <c r="E25" s="39" t="s">
        <v>50</v>
      </c>
      <c r="F25" s="66">
        <v>77</v>
      </c>
      <c r="G25" s="66">
        <v>96</v>
      </c>
      <c r="I25" s="39" t="s">
        <v>50</v>
      </c>
      <c r="J25" s="19">
        <f t="shared" si="0"/>
        <v>0.23376623376623376</v>
      </c>
      <c r="K25" s="19">
        <f t="shared" si="0"/>
        <v>0.6875</v>
      </c>
    </row>
    <row r="26" spans="1:11" x14ac:dyDescent="0.2">
      <c r="A26" s="39" t="s">
        <v>51</v>
      </c>
      <c r="B26" s="66">
        <v>1</v>
      </c>
      <c r="C26" s="66">
        <v>6</v>
      </c>
      <c r="E26" s="39" t="s">
        <v>51</v>
      </c>
      <c r="F26" s="66">
        <v>60</v>
      </c>
      <c r="G26" s="66">
        <v>30</v>
      </c>
      <c r="I26" s="39" t="s">
        <v>51</v>
      </c>
      <c r="J26" s="19">
        <f t="shared" si="0"/>
        <v>1.6666666666666666E-2</v>
      </c>
      <c r="K26" s="19">
        <f t="shared" si="0"/>
        <v>0.2</v>
      </c>
    </row>
    <row r="27" spans="1:11" x14ac:dyDescent="0.2">
      <c r="A27" s="39" t="s">
        <v>52</v>
      </c>
      <c r="B27" s="66">
        <v>26</v>
      </c>
      <c r="C27" s="66">
        <v>188</v>
      </c>
      <c r="E27" s="39" t="s">
        <v>52</v>
      </c>
      <c r="F27" s="66">
        <v>203</v>
      </c>
      <c r="G27" s="66">
        <v>295</v>
      </c>
      <c r="I27" s="39" t="s">
        <v>52</v>
      </c>
      <c r="J27" s="19">
        <f t="shared" si="0"/>
        <v>0.12807881773399016</v>
      </c>
      <c r="K27" s="19">
        <f t="shared" si="0"/>
        <v>0.63728813559322028</v>
      </c>
    </row>
    <row r="28" spans="1:11" x14ac:dyDescent="0.2">
      <c r="A28" s="39" t="s">
        <v>53</v>
      </c>
      <c r="B28" s="66">
        <v>60</v>
      </c>
      <c r="C28" s="66">
        <v>387</v>
      </c>
      <c r="E28" s="39" t="s">
        <v>53</v>
      </c>
      <c r="F28" s="66">
        <v>1664</v>
      </c>
      <c r="G28" s="66">
        <v>1247</v>
      </c>
      <c r="I28" s="39" t="s">
        <v>53</v>
      </c>
      <c r="J28" s="19">
        <f t="shared" si="0"/>
        <v>3.6057692307692304E-2</v>
      </c>
      <c r="K28" s="19">
        <f t="shared" si="0"/>
        <v>0.31034482758620691</v>
      </c>
    </row>
    <row r="29" spans="1:11" x14ac:dyDescent="0.2">
      <c r="A29" s="39" t="s">
        <v>54</v>
      </c>
      <c r="B29" s="66">
        <v>30</v>
      </c>
      <c r="C29" s="66">
        <v>231</v>
      </c>
      <c r="E29" s="39" t="s">
        <v>54</v>
      </c>
      <c r="F29" s="66">
        <v>1388</v>
      </c>
      <c r="G29" s="66">
        <v>1038</v>
      </c>
      <c r="I29" s="39" t="s">
        <v>54</v>
      </c>
      <c r="J29" s="19">
        <f t="shared" si="0"/>
        <v>2.1613832853025938E-2</v>
      </c>
      <c r="K29" s="19">
        <f t="shared" si="0"/>
        <v>0.22254335260115607</v>
      </c>
    </row>
    <row r="30" spans="1:11" x14ac:dyDescent="0.2">
      <c r="A30" s="40" t="s">
        <v>63</v>
      </c>
      <c r="B30" s="67">
        <v>276</v>
      </c>
      <c r="C30" s="67">
        <v>2134</v>
      </c>
      <c r="E30" s="40" t="s">
        <v>63</v>
      </c>
      <c r="F30" s="67">
        <v>9152</v>
      </c>
      <c r="G30" s="67">
        <v>9119</v>
      </c>
      <c r="I30" s="40" t="s">
        <v>63</v>
      </c>
      <c r="J30" s="41">
        <f t="shared" si="0"/>
        <v>3.0157342657342656E-2</v>
      </c>
      <c r="K30" s="41">
        <f t="shared" si="0"/>
        <v>0.23401688781664656</v>
      </c>
    </row>
    <row r="31" spans="1:11" x14ac:dyDescent="0.2">
      <c r="A31" s="16" t="s">
        <v>105</v>
      </c>
    </row>
    <row r="32" spans="1:11" x14ac:dyDescent="0.2">
      <c r="A32" s="16" t="s">
        <v>81</v>
      </c>
    </row>
    <row r="33" spans="1:1" x14ac:dyDescent="0.2">
      <c r="A33" s="57" t="s">
        <v>100</v>
      </c>
    </row>
    <row r="34" spans="1:1" x14ac:dyDescent="0.2">
      <c r="A34" s="9"/>
    </row>
    <row r="35" spans="1:1" x14ac:dyDescent="0.2">
      <c r="A35" s="61" t="s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1</vt:lpstr>
      <vt:lpstr>Figures 2 et 3</vt:lpstr>
      <vt:lpstr>Figure 4</vt:lpstr>
      <vt:lpstr>Figure 4 bis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2026-02-06T08:44:07Z</dcterms:modified>
</cp:coreProperties>
</file>