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B32B863-943D-438F-8E49-FF6895571727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Figure 1" sheetId="1" r:id="rId1"/>
    <sheet name="Figures 2 et 3" sheetId="2" r:id="rId2"/>
    <sheet name="Figure 4" sheetId="3" r:id="rId3"/>
    <sheet name="Figure 4 bis" sheetId="10" r:id="rId4"/>
    <sheet name="Figure 5" sheetId="4" r:id="rId5"/>
    <sheet name="Figure 6" sheetId="5" r:id="rId6"/>
    <sheet name="Figure 7" sheetId="6" r:id="rId7"/>
    <sheet name="Figure 8" sheetId="7" r:id="rId8"/>
    <sheet name="Figure 9" sheetId="8" r:id="rId9"/>
    <sheet name="Figure 10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" i="7" l="1"/>
  <c r="F31" i="7"/>
  <c r="B31" i="7"/>
  <c r="B25" i="5"/>
  <c r="B4" i="6" l="1"/>
  <c r="K30" i="8" l="1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J22" i="7"/>
  <c r="K22" i="7"/>
  <c r="J23" i="7"/>
  <c r="K23" i="7"/>
  <c r="J24" i="7"/>
  <c r="K24" i="7"/>
  <c r="J25" i="7"/>
  <c r="K25" i="7"/>
  <c r="J26" i="7"/>
  <c r="K26" i="7"/>
  <c r="J27" i="7"/>
  <c r="K27" i="7"/>
  <c r="J28" i="7"/>
  <c r="K28" i="7"/>
  <c r="J29" i="7"/>
  <c r="K29" i="7"/>
  <c r="J30" i="7"/>
  <c r="K30" i="7"/>
  <c r="K21" i="7"/>
  <c r="J21" i="7"/>
  <c r="E6" i="6"/>
  <c r="C6" i="6"/>
  <c r="B6" i="6"/>
  <c r="E4" i="6"/>
  <c r="C4" i="6"/>
  <c r="D6" i="6"/>
  <c r="D4" i="6"/>
  <c r="C22" i="5" l="1"/>
  <c r="C23" i="5"/>
  <c r="C24" i="5"/>
  <c r="C21" i="5"/>
  <c r="D10" i="9" l="1"/>
  <c r="C10" i="9"/>
  <c r="D8" i="9"/>
  <c r="C8" i="9"/>
  <c r="E7" i="9"/>
  <c r="E6" i="9"/>
  <c r="E4" i="9"/>
  <c r="E3" i="9"/>
  <c r="D5" i="9"/>
  <c r="C5" i="9"/>
  <c r="D11" i="9" l="1"/>
  <c r="E10" i="9"/>
  <c r="E9" i="9"/>
  <c r="C11" i="9"/>
</calcChain>
</file>

<file path=xl/sharedStrings.xml><?xml version="1.0" encoding="utf-8"?>
<sst xmlns="http://schemas.openxmlformats.org/spreadsheetml/2006/main" count="276" uniqueCount="107">
  <si>
    <t>Cher</t>
  </si>
  <si>
    <t>Indre</t>
  </si>
  <si>
    <t>Loiret</t>
  </si>
  <si>
    <t>Académie</t>
  </si>
  <si>
    <t>Eure-et-Loir</t>
  </si>
  <si>
    <t>Indre-et-Loire</t>
  </si>
  <si>
    <t>Loir-et-Cher</t>
  </si>
  <si>
    <t>Classe ordinaire</t>
  </si>
  <si>
    <t>ULIS</t>
  </si>
  <si>
    <t>Ensemble</t>
  </si>
  <si>
    <t>Âge</t>
  </si>
  <si>
    <t>Effectifs</t>
  </si>
  <si>
    <t>Part des filles</t>
  </si>
  <si>
    <t>Scolarisation en classe ordinaire</t>
  </si>
  <si>
    <t>Scolarisation en ULIS</t>
  </si>
  <si>
    <t>5 ans et moins</t>
  </si>
  <si>
    <t>6 ans</t>
  </si>
  <si>
    <t>7 ans</t>
  </si>
  <si>
    <t>8 ans</t>
  </si>
  <si>
    <t>9 ans</t>
  </si>
  <si>
    <t>10 ans</t>
  </si>
  <si>
    <t>11 ans et plus</t>
  </si>
  <si>
    <t>Total</t>
  </si>
  <si>
    <r>
      <rPr>
        <b/>
        <sz val="10"/>
        <color rgb="FF673A15"/>
        <rFont val="Arial Narrow"/>
        <family val="2"/>
      </rPr>
      <t xml:space="preserve">Figure 3. </t>
    </r>
    <r>
      <rPr>
        <b/>
        <sz val="10"/>
        <color rgb="FF000000"/>
        <rFont val="Arial Narrow"/>
        <family val="2"/>
      </rPr>
      <t>Âge, sexe et mode de scolarisation des élèves en situation de handicap du 2nd degré.</t>
    </r>
  </si>
  <si>
    <r>
      <rPr>
        <b/>
        <sz val="10"/>
        <color rgb="FF673A15"/>
        <rFont val="Arial Narrow"/>
        <family val="2"/>
      </rPr>
      <t xml:space="preserve">Figure 2. </t>
    </r>
    <r>
      <rPr>
        <b/>
        <sz val="10"/>
        <color rgb="FF000000"/>
        <rFont val="Arial Narrow"/>
        <family val="2"/>
      </rPr>
      <t>Âge, sexe et mode de scolarisation des élèves en situation de handicap du 1er degré.</t>
    </r>
  </si>
  <si>
    <t>11 ans et moins</t>
  </si>
  <si>
    <t>12 ans</t>
  </si>
  <si>
    <t>13 ans</t>
  </si>
  <si>
    <t>14 ans</t>
  </si>
  <si>
    <t>15 ans</t>
  </si>
  <si>
    <t>16 ans</t>
  </si>
  <si>
    <t>17 ans</t>
  </si>
  <si>
    <t>18 ans et plus</t>
  </si>
  <si>
    <t>Temps complet</t>
  </si>
  <si>
    <t>Temps partiel        éducation nationale uniquement</t>
  </si>
  <si>
    <t>Temps partiel       éducation nationale,        scolarité partagée</t>
  </si>
  <si>
    <t>Maternelle</t>
  </si>
  <si>
    <t>Elémentaire</t>
  </si>
  <si>
    <t>Total 1er degré</t>
  </si>
  <si>
    <t>Total 2nd degré</t>
  </si>
  <si>
    <t>1er degré</t>
  </si>
  <si>
    <t>2nd degré</t>
  </si>
  <si>
    <t>SEGPA</t>
  </si>
  <si>
    <t>Troubles ou atteintes</t>
  </si>
  <si>
    <t>Eff.</t>
  </si>
  <si>
    <t>%</t>
  </si>
  <si>
    <t>Troubles intellectuels ou cognitifs</t>
  </si>
  <si>
    <t>Troubles du psychisme</t>
  </si>
  <si>
    <t>Troubles du langage ou de la parole</t>
  </si>
  <si>
    <t>Troubles auditifs</t>
  </si>
  <si>
    <t>Troubles visuels</t>
  </si>
  <si>
    <t>Troubles viscéraux</t>
  </si>
  <si>
    <t>Troubles moteurs</t>
  </si>
  <si>
    <t>Plusieurs troubles associés</t>
  </si>
  <si>
    <t>Autres troubles</t>
  </si>
  <si>
    <r>
      <t xml:space="preserve">Figure 6. </t>
    </r>
    <r>
      <rPr>
        <b/>
        <sz val="10"/>
        <color rgb="FF000000"/>
        <rFont val="Arial Narrow"/>
        <family val="2"/>
      </rPr>
      <t>Répartition des effectifs d’élèves en situation de handicap selon le  niveau d’enseignement (2nd degré)</t>
    </r>
  </si>
  <si>
    <t>2nd cycle professionnel</t>
  </si>
  <si>
    <t>2nd cycle général et technologique</t>
  </si>
  <si>
    <t>1er cycle</t>
  </si>
  <si>
    <r>
      <t xml:space="preserve">Figure 4. </t>
    </r>
    <r>
      <rPr>
        <b/>
        <sz val="10"/>
        <color rgb="FF000000"/>
        <rFont val="Arial Narrow"/>
        <family val="2"/>
      </rPr>
      <t>Niveau d’enseignement et mode de scolarisation.</t>
    </r>
  </si>
  <si>
    <r>
      <t xml:space="preserve">Figure 7. </t>
    </r>
    <r>
      <rPr>
        <b/>
        <sz val="10"/>
        <color rgb="FF000000"/>
        <rFont val="Arial Narrow"/>
        <family val="2"/>
      </rPr>
      <t>Répartition selon le type d’accompagnement.</t>
    </r>
  </si>
  <si>
    <r>
      <rPr>
        <b/>
        <sz val="10"/>
        <color rgb="FF673A15"/>
        <rFont val="Arial Narrow"/>
        <family val="2"/>
      </rPr>
      <t xml:space="preserve">Figure 5. </t>
    </r>
    <r>
      <rPr>
        <b/>
        <sz val="10"/>
        <color rgb="FF000000"/>
        <rFont val="Arial Narrow"/>
        <family val="2"/>
      </rPr>
      <t>Troubles ou atteintes et modalités de scolarisation pour les élèves en situation de handicap.</t>
    </r>
  </si>
  <si>
    <t>Total                       accompagnement</t>
  </si>
  <si>
    <t>Total général</t>
  </si>
  <si>
    <t>Elèves accompagnés</t>
  </si>
  <si>
    <t>Total élèves en situation de handicap</t>
  </si>
  <si>
    <t>% élèves accompagnés</t>
  </si>
  <si>
    <t>Recours à un matériel pédagogique adapté</t>
  </si>
  <si>
    <t>% recours à un matériel pédagogique adapté</t>
  </si>
  <si>
    <t>Effectifs totaux</t>
  </si>
  <si>
    <t>Elèves en situation de handicap</t>
  </si>
  <si>
    <t>Part d'élèves en situation de handicap</t>
  </si>
  <si>
    <t>Public</t>
  </si>
  <si>
    <t>Privé</t>
  </si>
  <si>
    <t>Part du privé</t>
  </si>
  <si>
    <r>
      <t xml:space="preserve">Figure 10. </t>
    </r>
    <r>
      <rPr>
        <b/>
        <sz val="10"/>
        <color rgb="FF000000"/>
        <rFont val="Arial Narrow"/>
        <family val="2"/>
      </rPr>
      <t>Les élèves en situation de handicap dans l’enseignement privé.</t>
    </r>
  </si>
  <si>
    <r>
      <rPr>
        <b/>
        <sz val="10"/>
        <color rgb="FF673A15"/>
        <rFont val="Arial Narrow"/>
        <family val="2"/>
      </rPr>
      <t xml:space="preserve">Figure 9. </t>
    </r>
    <r>
      <rPr>
        <b/>
        <sz val="10"/>
        <color rgb="FF000000"/>
        <rFont val="Arial Narrow"/>
        <family val="2"/>
      </rPr>
      <t>Le recours à un matériel pédagogique adapté selon la déficience.</t>
    </r>
  </si>
  <si>
    <r>
      <rPr>
        <b/>
        <sz val="10"/>
        <color rgb="FF673A15"/>
        <rFont val="Arial Narrow"/>
        <family val="2"/>
      </rPr>
      <t xml:space="preserve">Figure 8. </t>
    </r>
    <r>
      <rPr>
        <b/>
        <sz val="10"/>
        <color rgb="FF000000"/>
        <rFont val="Arial Narrow"/>
        <family val="2"/>
      </rPr>
      <t>L’accompagnement selon la déficience.</t>
    </r>
  </si>
  <si>
    <t>Total 1er degré et 2nd degré</t>
  </si>
  <si>
    <t>Aide mutualisée</t>
  </si>
  <si>
    <t>Pas d'accompagnement</t>
  </si>
  <si>
    <t>Champ : établissements publics et privés sous contrat du premier et second degrés, Orléans-Tours.</t>
  </si>
  <si>
    <t>Champ : établissements publics et privés sous contrat du premier degré, Orléans-Tours.</t>
  </si>
  <si>
    <t>Champ : établissements publics et privés sous contrat du second degré, Orléans-Tours.</t>
  </si>
  <si>
    <t>Champ : établissements publics et privés sous contrat du premier et second degré, Orléans-Tours.</t>
  </si>
  <si>
    <t>Scolarisation en ULIS ou UEEA*</t>
  </si>
  <si>
    <t>Aide individuelle par un AESH</t>
  </si>
  <si>
    <t xml:space="preserve">Sources : Enquêtes DGESCO/DEPP n°3 et 12 </t>
  </si>
  <si>
    <t>ULIS ou UEEA*</t>
  </si>
  <si>
    <r>
      <t xml:space="preserve">Figure 4bis. </t>
    </r>
    <r>
      <rPr>
        <b/>
        <sz val="10"/>
        <color rgb="FF000000"/>
        <rFont val="Arial Narrow"/>
        <family val="2"/>
      </rPr>
      <t>Niveau d’enseignement, temps et modalité de scolarisation.</t>
    </r>
  </si>
  <si>
    <t>Temps partiel à l'éducation nationale</t>
  </si>
  <si>
    <r>
      <t xml:space="preserve">Figure 1. </t>
    </r>
    <r>
      <rPr>
        <b/>
        <sz val="10"/>
        <color rgb="FF000000"/>
        <rFont val="Arial Narrow"/>
        <family val="2"/>
      </rPr>
      <t>Évolution des pourcentages d’élèves en situation de handicap scolarisés, de 2021 à 2024.</t>
    </r>
  </si>
  <si>
    <t>Lecture : À la rentrée 2024, 4 % des élèves scolarisés dans l’académie souffrent d’un handicap.</t>
  </si>
  <si>
    <t>Lecture : À la rentrée 2024, 25,4 % des élèves handicapés du 1er degré sont scolarisés en ULIS ou UEEA.</t>
  </si>
  <si>
    <t xml:space="preserve">Sources : Enquêtes DGESCO/DEPP n°3 et 12 de 2024-2025 </t>
  </si>
  <si>
    <t>*UEEA : Unité d'enseignement élémentaire autisme (29 élèves répartis sur 4 écoles).</t>
  </si>
  <si>
    <t>Lecture : À la rentrée 2024, les filles représentent 35,9 % des élèves scolarisés en ULIS dans le second degré.</t>
  </si>
  <si>
    <t>Lecture : À la rentrée 2024, 87,2 % des élèves handicapés du premier degré sont scolarisés à temps complet.</t>
  </si>
  <si>
    <t>Sources : Enquêtes DGESCO/DEPP n°3 et 12 de 2024-2025</t>
  </si>
  <si>
    <t>Lecture : À la rentrée 2024, 11 362 élèves handicapés sont scolarisés dans une classe ordinaire à temps complet. Ils représentent 65 % des effectifs totaux.</t>
  </si>
  <si>
    <t>Lecture : À la rentrée 2024, dans le 1er degré, 1 585 élèves souffrant de troubles intellectuels ou cognitifs sont scolarisés en ULIS.</t>
  </si>
  <si>
    <t>Lecture : 69 % des élèves handicapés du second degré suivent un enseignement de niveau 1er cycle.</t>
  </si>
  <si>
    <t>Lecture : 54,8 % des élèves du premier degré bénéficient d’un accompagnement.</t>
  </si>
  <si>
    <t>Lecture : 72 % des élèves du premier degré souffrant de troubles du psychisme bénéficient d’un accompagnement.</t>
  </si>
  <si>
    <t>Lecture : 73 % des élèves du 2nd degré souffrant de troubles visuels bénéficient d’un matériel pédagogique adapté.</t>
  </si>
  <si>
    <t>Lecture : 8,8 % des élèves en situation de handicap sont scolarisés dans un établissement privé sous contrat de l’académie. Ils représentent 2,9 % des élèves du privé.</t>
  </si>
  <si>
    <t>Réf. : Stats infos, n° 25.02 © DEP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</si>
</sst>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rgb="FF7030A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673A15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2"/>
      <color rgb="FF000000"/>
      <name val="Times New Roman"/>
      <family val="1"/>
    </font>
    <font>
      <b/>
      <sz val="10"/>
      <color rgb="FFBE0A26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rgb="FF333333"/>
      <name val="Arial Narrow"/>
      <family val="2"/>
    </font>
    <font>
      <b/>
      <sz val="10"/>
      <color rgb="FFC60C30"/>
      <name val="Arial Narrow"/>
      <family val="2"/>
    </font>
    <font>
      <sz val="11"/>
      <color theme="1"/>
      <name val="Calibri"/>
      <family val="2"/>
      <scheme val="minor"/>
    </font>
    <font>
      <sz val="10"/>
      <color rgb="FF673A15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FDAC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1B29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ill="1"/>
    <xf numFmtId="0" fontId="3" fillId="0" borderId="0" xfId="0" applyFont="1" applyFill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9" fontId="10" fillId="0" borderId="1" xfId="1" applyFont="1" applyBorder="1" applyAlignment="1">
      <alignment horizontal="center"/>
    </xf>
    <xf numFmtId="9" fontId="5" fillId="2" borderId="1" xfId="1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5" fillId="2" borderId="1" xfId="0" applyFont="1" applyFill="1" applyBorder="1"/>
    <xf numFmtId="0" fontId="16" fillId="0" borderId="0" xfId="0" applyFont="1"/>
    <xf numFmtId="0" fontId="1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0" borderId="1" xfId="0" applyFont="1" applyBorder="1"/>
    <xf numFmtId="0" fontId="15" fillId="2" borderId="1" xfId="0" applyFont="1" applyFill="1" applyBorder="1"/>
    <xf numFmtId="9" fontId="15" fillId="2" borderId="1" xfId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1" xfId="0" applyFont="1" applyFill="1" applyBorder="1"/>
    <xf numFmtId="0" fontId="5" fillId="4" borderId="13" xfId="0" applyFont="1" applyFill="1" applyBorder="1"/>
    <xf numFmtId="0" fontId="5" fillId="4" borderId="15" xfId="0" applyFont="1" applyFill="1" applyBorder="1"/>
    <xf numFmtId="0" fontId="5" fillId="4" borderId="19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 wrapText="1" inden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indent="1"/>
    </xf>
    <xf numFmtId="164" fontId="10" fillId="0" borderId="1" xfId="0" applyNumberFormat="1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164" fontId="5" fillId="2" borderId="27" xfId="0" applyNumberFormat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/>
    </xf>
    <xf numFmtId="3" fontId="16" fillId="0" borderId="0" xfId="0" applyNumberFormat="1" applyFont="1"/>
    <xf numFmtId="9" fontId="16" fillId="0" borderId="0" xfId="1" applyFont="1"/>
    <xf numFmtId="0" fontId="11" fillId="0" borderId="0" xfId="0" applyFont="1" applyAlignment="1">
      <alignment horizontal="left" vertical="center"/>
    </xf>
    <xf numFmtId="0" fontId="17" fillId="0" borderId="0" xfId="0" applyFont="1"/>
    <xf numFmtId="0" fontId="11" fillId="0" borderId="0" xfId="0" applyFont="1"/>
    <xf numFmtId="3" fontId="11" fillId="0" borderId="3" xfId="0" applyNumberFormat="1" applyFont="1" applyBorder="1" applyAlignment="1">
      <alignment horizontal="center" vertical="center" wrapText="1"/>
    </xf>
    <xf numFmtId="0" fontId="18" fillId="0" borderId="0" xfId="0" applyFont="1"/>
    <xf numFmtId="164" fontId="0" fillId="0" borderId="0" xfId="0" applyNumberFormat="1" applyFill="1"/>
    <xf numFmtId="0" fontId="5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9" fontId="5" fillId="6" borderId="1" xfId="1" applyFont="1" applyFill="1" applyBorder="1" applyAlignment="1">
      <alignment horizontal="center"/>
    </xf>
    <xf numFmtId="3" fontId="7" fillId="0" borderId="3" xfId="0" applyNumberFormat="1" applyFont="1" applyBorder="1" applyAlignment="1">
      <alignment horizontal="right" vertical="center" wrapText="1" indent="2"/>
    </xf>
    <xf numFmtId="3" fontId="5" fillId="2" borderId="27" xfId="0" applyNumberFormat="1" applyFont="1" applyFill="1" applyBorder="1" applyAlignment="1">
      <alignment horizontal="right" vertical="center" wrapText="1" indent="2"/>
    </xf>
    <xf numFmtId="3" fontId="5" fillId="2" borderId="3" xfId="0" applyNumberFormat="1" applyFont="1" applyFill="1" applyBorder="1" applyAlignment="1">
      <alignment horizontal="right" vertical="center" wrapText="1" indent="2"/>
    </xf>
    <xf numFmtId="3" fontId="10" fillId="0" borderId="1" xfId="0" applyNumberFormat="1" applyFont="1" applyBorder="1" applyAlignment="1">
      <alignment horizontal="right" indent="2"/>
    </xf>
    <xf numFmtId="3" fontId="15" fillId="2" borderId="1" xfId="0" applyNumberFormat="1" applyFont="1" applyFill="1" applyBorder="1" applyAlignment="1">
      <alignment horizontal="right" indent="2"/>
    </xf>
    <xf numFmtId="3" fontId="5" fillId="6" borderId="1" xfId="0" applyNumberFormat="1" applyFont="1" applyFill="1" applyBorder="1" applyAlignment="1">
      <alignment horizontal="right" indent="2"/>
    </xf>
    <xf numFmtId="3" fontId="11" fillId="0" borderId="1" xfId="0" applyNumberFormat="1" applyFont="1" applyBorder="1" applyAlignment="1">
      <alignment horizontal="right" indent="2"/>
    </xf>
    <xf numFmtId="3" fontId="5" fillId="2" borderId="1" xfId="0" applyNumberFormat="1" applyFont="1" applyFill="1" applyBorder="1" applyAlignment="1">
      <alignment horizontal="right" indent="2"/>
    </xf>
    <xf numFmtId="164" fontId="11" fillId="0" borderId="7" xfId="0" applyNumberFormat="1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164" fontId="10" fillId="0" borderId="24" xfId="1" applyNumberFormat="1" applyFont="1" applyBorder="1" applyAlignment="1">
      <alignment horizontal="center"/>
    </xf>
    <xf numFmtId="3" fontId="11" fillId="0" borderId="17" xfId="0" applyNumberFormat="1" applyFont="1" applyBorder="1" applyAlignment="1">
      <alignment horizontal="center"/>
    </xf>
    <xf numFmtId="3" fontId="11" fillId="0" borderId="21" xfId="0" applyNumberFormat="1" applyFont="1" applyBorder="1" applyAlignment="1">
      <alignment horizontal="center"/>
    </xf>
    <xf numFmtId="164" fontId="10" fillId="0" borderId="25" xfId="1" applyNumberFormat="1" applyFont="1" applyBorder="1" applyAlignment="1">
      <alignment horizontal="center"/>
    </xf>
    <xf numFmtId="164" fontId="10" fillId="0" borderId="18" xfId="1" applyNumberFormat="1" applyFont="1" applyBorder="1" applyAlignment="1">
      <alignment horizontal="center"/>
    </xf>
    <xf numFmtId="164" fontId="10" fillId="0" borderId="22" xfId="1" applyNumberFormat="1" applyFont="1" applyBorder="1" applyAlignment="1">
      <alignment horizontal="center"/>
    </xf>
    <xf numFmtId="0" fontId="10" fillId="5" borderId="26" xfId="0" applyFont="1" applyFill="1" applyBorder="1"/>
    <xf numFmtId="0" fontId="11" fillId="0" borderId="0" xfId="0" applyFont="1" applyFill="1" applyBorder="1"/>
    <xf numFmtId="0" fontId="11" fillId="0" borderId="0" xfId="0" applyFont="1" applyFill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3" fontId="11" fillId="0" borderId="29" xfId="0" applyNumberFormat="1" applyFont="1" applyFill="1" applyBorder="1" applyAlignment="1">
      <alignment horizontal="center"/>
    </xf>
    <xf numFmtId="9" fontId="11" fillId="0" borderId="29" xfId="1" applyFont="1" applyFill="1" applyBorder="1" applyAlignment="1">
      <alignment horizontal="center"/>
    </xf>
    <xf numFmtId="0" fontId="5" fillId="4" borderId="10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673A15"/>
      <color rgb="FFC1B29F"/>
      <color rgb="FFA38A71"/>
      <color rgb="FF856243"/>
      <color rgb="FFDFDACD"/>
      <color rgb="FFEE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1'!$I$3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1B29F"/>
            </a:solidFill>
            <a:ln>
              <a:noFill/>
            </a:ln>
            <a:effectLst/>
          </c:spPr>
          <c:invertIfNegative val="0"/>
          <c:cat>
            <c:strRef>
              <c:f>'Figure 1'!$J$2:$P$2</c:f>
              <c:strCache>
                <c:ptCount val="7"/>
                <c:pt idx="0">
                  <c:v>Cher</c:v>
                </c:pt>
                <c:pt idx="1">
                  <c:v>Eure-et-Loir</c:v>
                </c:pt>
                <c:pt idx="2">
                  <c:v>Indre</c:v>
                </c:pt>
                <c:pt idx="3">
                  <c:v>Indre-et-Loire</c:v>
                </c:pt>
                <c:pt idx="4">
                  <c:v>Loir-et-Cher</c:v>
                </c:pt>
                <c:pt idx="5">
                  <c:v>Loiret</c:v>
                </c:pt>
                <c:pt idx="6">
                  <c:v>Académie</c:v>
                </c:pt>
              </c:strCache>
            </c:strRef>
          </c:cat>
          <c:val>
            <c:numRef>
              <c:f>'Figure 1'!$J$3:$P$3</c:f>
              <c:numCache>
                <c:formatCode>0.0%</c:formatCode>
                <c:ptCount val="7"/>
                <c:pt idx="0">
                  <c:v>3.1269106472181001E-2</c:v>
                </c:pt>
                <c:pt idx="1">
                  <c:v>3.4774705230524047E-2</c:v>
                </c:pt>
                <c:pt idx="2">
                  <c:v>4.9294196728657855E-2</c:v>
                </c:pt>
                <c:pt idx="3">
                  <c:v>3.0988162041663464E-2</c:v>
                </c:pt>
                <c:pt idx="4">
                  <c:v>3.4721318182663517E-2</c:v>
                </c:pt>
                <c:pt idx="5">
                  <c:v>2.2990095510323261E-2</c:v>
                </c:pt>
                <c:pt idx="6">
                  <c:v>3.1097588359455697E-2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4-475E-B5AD-7E3D4EBFC45E}"/>
            </c:ext>
          </c:extLst>
        </c:ser>
        <c:ser>
          <c:idx val="1"/>
          <c:order val="1"/>
          <c:tx>
            <c:strRef>
              <c:f>'Figure 1'!$I$4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A38A71"/>
            </a:solidFill>
            <a:ln>
              <a:noFill/>
            </a:ln>
            <a:effectLst/>
          </c:spPr>
          <c:invertIfNegative val="0"/>
          <c:cat>
            <c:strRef>
              <c:f>'Figure 1'!$J$2:$P$2</c:f>
              <c:strCache>
                <c:ptCount val="7"/>
                <c:pt idx="0">
                  <c:v>Cher</c:v>
                </c:pt>
                <c:pt idx="1">
                  <c:v>Eure-et-Loir</c:v>
                </c:pt>
                <c:pt idx="2">
                  <c:v>Indre</c:v>
                </c:pt>
                <c:pt idx="3">
                  <c:v>Indre-et-Loire</c:v>
                </c:pt>
                <c:pt idx="4">
                  <c:v>Loir-et-Cher</c:v>
                </c:pt>
                <c:pt idx="5">
                  <c:v>Loiret</c:v>
                </c:pt>
                <c:pt idx="6">
                  <c:v>Académie</c:v>
                </c:pt>
              </c:strCache>
            </c:strRef>
          </c:cat>
          <c:val>
            <c:numRef>
              <c:f>'Figure 1'!$J$4:$P$4</c:f>
              <c:numCache>
                <c:formatCode>0.0%</c:formatCode>
                <c:ptCount val="7"/>
                <c:pt idx="0">
                  <c:v>3.4516221521360357E-2</c:v>
                </c:pt>
                <c:pt idx="1">
                  <c:v>3.8189515470522468E-2</c:v>
                </c:pt>
                <c:pt idx="2">
                  <c:v>4.9470538556486712E-2</c:v>
                </c:pt>
                <c:pt idx="3">
                  <c:v>3.4908471690080885E-2</c:v>
                </c:pt>
                <c:pt idx="4">
                  <c:v>3.5879258658722823E-2</c:v>
                </c:pt>
                <c:pt idx="5">
                  <c:v>2.6518510521810878E-2</c:v>
                </c:pt>
                <c:pt idx="6">
                  <c:v>3.4127946981494225E-2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A4-475E-B5AD-7E3D4EBFC45E}"/>
            </c:ext>
          </c:extLst>
        </c:ser>
        <c:ser>
          <c:idx val="2"/>
          <c:order val="2"/>
          <c:tx>
            <c:strRef>
              <c:f>'Figure 1'!$I$5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56243"/>
            </a:solidFill>
            <a:ln>
              <a:noFill/>
            </a:ln>
            <a:effectLst/>
          </c:spPr>
          <c:invertIfNegative val="0"/>
          <c:cat>
            <c:strRef>
              <c:f>'Figure 1'!$J$2:$P$2</c:f>
              <c:strCache>
                <c:ptCount val="7"/>
                <c:pt idx="0">
                  <c:v>Cher</c:v>
                </c:pt>
                <c:pt idx="1">
                  <c:v>Eure-et-Loir</c:v>
                </c:pt>
                <c:pt idx="2">
                  <c:v>Indre</c:v>
                </c:pt>
                <c:pt idx="3">
                  <c:v>Indre-et-Loire</c:v>
                </c:pt>
                <c:pt idx="4">
                  <c:v>Loir-et-Cher</c:v>
                </c:pt>
                <c:pt idx="5">
                  <c:v>Loiret</c:v>
                </c:pt>
                <c:pt idx="6">
                  <c:v>Académie</c:v>
                </c:pt>
              </c:strCache>
            </c:strRef>
          </c:cat>
          <c:val>
            <c:numRef>
              <c:f>'Figure 1'!$J$5:$P$5</c:f>
              <c:numCache>
                <c:formatCode>0.0%</c:formatCode>
                <c:ptCount val="7"/>
                <c:pt idx="0">
                  <c:v>3.6194346447550575E-2</c:v>
                </c:pt>
                <c:pt idx="1">
                  <c:v>4.4026194887935632E-2</c:v>
                </c:pt>
                <c:pt idx="2">
                  <c:v>5.7235954316558604E-2</c:v>
                </c:pt>
                <c:pt idx="3">
                  <c:v>3.8207873432766028E-2</c:v>
                </c:pt>
                <c:pt idx="4">
                  <c:v>3.7519201228878647E-2</c:v>
                </c:pt>
                <c:pt idx="5">
                  <c:v>2.9714347829462782E-2</c:v>
                </c:pt>
                <c:pt idx="6">
                  <c:v>3.7788724184829196E-2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A4-475E-B5AD-7E3D4EBFC45E}"/>
            </c:ext>
          </c:extLst>
        </c:ser>
        <c:ser>
          <c:idx val="3"/>
          <c:order val="3"/>
          <c:tx>
            <c:strRef>
              <c:f>'Figure 1'!$I$6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673A15"/>
            </a:solidFill>
            <a:ln>
              <a:noFill/>
            </a:ln>
            <a:effectLst/>
          </c:spPr>
          <c:invertIfNegative val="0"/>
          <c:cat>
            <c:strRef>
              <c:f>'Figure 1'!$J$2:$P$2</c:f>
              <c:strCache>
                <c:ptCount val="7"/>
                <c:pt idx="0">
                  <c:v>Cher</c:v>
                </c:pt>
                <c:pt idx="1">
                  <c:v>Eure-et-Loir</c:v>
                </c:pt>
                <c:pt idx="2">
                  <c:v>Indre</c:v>
                </c:pt>
                <c:pt idx="3">
                  <c:v>Indre-et-Loire</c:v>
                </c:pt>
                <c:pt idx="4">
                  <c:v>Loir-et-Cher</c:v>
                </c:pt>
                <c:pt idx="5">
                  <c:v>Loiret</c:v>
                </c:pt>
                <c:pt idx="6">
                  <c:v>Académie</c:v>
                </c:pt>
              </c:strCache>
            </c:strRef>
          </c:cat>
          <c:val>
            <c:numRef>
              <c:f>'Figure 1'!$J$6:$P$6</c:f>
              <c:numCache>
                <c:formatCode>0.0%</c:formatCode>
                <c:ptCount val="7"/>
                <c:pt idx="0">
                  <c:v>3.5201084500677812E-2</c:v>
                </c:pt>
                <c:pt idx="1">
                  <c:v>4.3084423915832691E-2</c:v>
                </c:pt>
                <c:pt idx="2">
                  <c:v>6.6097152428810715E-2</c:v>
                </c:pt>
                <c:pt idx="3">
                  <c:v>4.041473118911821E-2</c:v>
                </c:pt>
                <c:pt idx="4">
                  <c:v>3.9537427723081733E-2</c:v>
                </c:pt>
                <c:pt idx="5">
                  <c:v>3.4420759235268716E-2</c:v>
                </c:pt>
                <c:pt idx="6">
                  <c:v>4.0265896835541048E-2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A4-475E-B5AD-7E3D4EBFC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5730304"/>
        <c:axId val="1795733632"/>
      </c:barChart>
      <c:catAx>
        <c:axId val="17957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795733632"/>
        <c:crosses val="autoZero"/>
        <c:auto val="1"/>
        <c:lblAlgn val="ctr"/>
        <c:lblOffset val="100"/>
        <c:noMultiLvlLbl val="0"/>
      </c:catAx>
      <c:valAx>
        <c:axId val="1795733632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79573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DFDACD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7D-49C2-9A8D-8B498463870A}"/>
              </c:ext>
            </c:extLst>
          </c:dPt>
          <c:dPt>
            <c:idx val="1"/>
            <c:bubble3D val="0"/>
            <c:spPr>
              <a:solidFill>
                <a:srgbClr val="856243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7D-49C2-9A8D-8B498463870A}"/>
              </c:ext>
            </c:extLst>
          </c:dPt>
          <c:dPt>
            <c:idx val="2"/>
            <c:bubble3D val="0"/>
            <c:spPr>
              <a:solidFill>
                <a:srgbClr val="C1B29F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7D-49C2-9A8D-8B498463870A}"/>
              </c:ext>
            </c:extLst>
          </c:dPt>
          <c:dPt>
            <c:idx val="3"/>
            <c:bubble3D val="0"/>
            <c:spPr>
              <a:solidFill>
                <a:srgbClr val="673A15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7D-49C2-9A8D-8B498463870A}"/>
              </c:ext>
            </c:extLst>
          </c:dPt>
          <c:dLbls>
            <c:dLbl>
              <c:idx val="0"/>
              <c:layout>
                <c:manualLayout>
                  <c:x val="4.2025062523750191E-2"/>
                  <c:y val="1.273148148148148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7D-49C2-9A8D-8B498463870A}"/>
                </c:ext>
              </c:extLst>
            </c:dLbl>
            <c:dLbl>
              <c:idx val="1"/>
              <c:layout>
                <c:manualLayout>
                  <c:x val="1.948796804439849E-2"/>
                  <c:y val="-2.555045202682998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7D-49C2-9A8D-8B498463870A}"/>
                </c:ext>
              </c:extLst>
            </c:dLbl>
            <c:dLbl>
              <c:idx val="2"/>
              <c:layout>
                <c:manualLayout>
                  <c:x val="1.751610594130271E-2"/>
                  <c:y val="1.929717118693496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7D-49C2-9A8D-8B498463870A}"/>
                </c:ext>
              </c:extLst>
            </c:dLbl>
            <c:dLbl>
              <c:idx val="3"/>
              <c:layout>
                <c:manualLayout>
                  <c:x val="-8.9336762197654587E-2"/>
                  <c:y val="-1.509259259259259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D-49C2-9A8D-8B49846387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6'!$A$21:$A$24</c:f>
              <c:strCache>
                <c:ptCount val="4"/>
                <c:pt idx="0">
                  <c:v>SEGPA</c:v>
                </c:pt>
                <c:pt idx="1">
                  <c:v>2nd cycle professionnel</c:v>
                </c:pt>
                <c:pt idx="2">
                  <c:v>2nd cycle général et technologique</c:v>
                </c:pt>
                <c:pt idx="3">
                  <c:v>1er cycle</c:v>
                </c:pt>
              </c:strCache>
            </c:strRef>
          </c:cat>
          <c:val>
            <c:numRef>
              <c:f>'Figure 6'!$B$21:$B$24</c:f>
              <c:numCache>
                <c:formatCode>#,##0</c:formatCode>
                <c:ptCount val="4"/>
                <c:pt idx="0">
                  <c:v>923</c:v>
                </c:pt>
                <c:pt idx="1">
                  <c:v>1246</c:v>
                </c:pt>
                <c:pt idx="2">
                  <c:v>466</c:v>
                </c:pt>
                <c:pt idx="3">
                  <c:v>5932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E7D-49C2-9A8D-8B4984638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8'!$J$20</c:f>
              <c:strCache>
                <c:ptCount val="1"/>
                <c:pt idx="0">
                  <c:v>1er degré</c:v>
                </c:pt>
              </c:strCache>
            </c:strRef>
          </c:tx>
          <c:spPr>
            <a:solidFill>
              <a:srgbClr val="A38A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8'!$I$21:$I$30</c:f>
              <c:strCache>
                <c:ptCount val="10"/>
                <c:pt idx="0">
                  <c:v>Troubles intellectuels ou cognitifs</c:v>
                </c:pt>
                <c:pt idx="1">
                  <c:v>Troubles du psychisme</c:v>
                </c:pt>
                <c:pt idx="2">
                  <c:v>Troubles du langage ou de la parole</c:v>
                </c:pt>
                <c:pt idx="3">
                  <c:v>Troubles auditifs</c:v>
                </c:pt>
                <c:pt idx="4">
                  <c:v>Troubles visuels</c:v>
                </c:pt>
                <c:pt idx="5">
                  <c:v>Troubles viscéraux</c:v>
                </c:pt>
                <c:pt idx="6">
                  <c:v>Troubles moteurs</c:v>
                </c:pt>
                <c:pt idx="7">
                  <c:v>Plusieurs troubles associés</c:v>
                </c:pt>
                <c:pt idx="8">
                  <c:v>Autres troubles</c:v>
                </c:pt>
                <c:pt idx="9">
                  <c:v>Total général</c:v>
                </c:pt>
              </c:strCache>
            </c:strRef>
          </c:cat>
          <c:val>
            <c:numRef>
              <c:f>'Figure 8'!$J$21:$J$30</c:f>
              <c:numCache>
                <c:formatCode>0%</c:formatCode>
                <c:ptCount val="10"/>
                <c:pt idx="0">
                  <c:v>0.42033426183844014</c:v>
                </c:pt>
                <c:pt idx="1">
                  <c:v>0.71679550245959245</c:v>
                </c:pt>
                <c:pt idx="2">
                  <c:v>0.61190476190476195</c:v>
                </c:pt>
                <c:pt idx="3">
                  <c:v>0.32432432432432434</c:v>
                </c:pt>
                <c:pt idx="4">
                  <c:v>0.58024691358024694</c:v>
                </c:pt>
                <c:pt idx="5">
                  <c:v>0.75471698113207553</c:v>
                </c:pt>
                <c:pt idx="6">
                  <c:v>0.65217391304347827</c:v>
                </c:pt>
                <c:pt idx="7">
                  <c:v>0.57524091919940701</c:v>
                </c:pt>
                <c:pt idx="8">
                  <c:v>0.657192075796727</c:v>
                </c:pt>
                <c:pt idx="9">
                  <c:v>0.54812471757794845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F-4831-87C3-E3D92565AA20}"/>
            </c:ext>
          </c:extLst>
        </c:ser>
        <c:ser>
          <c:idx val="1"/>
          <c:order val="1"/>
          <c:tx>
            <c:strRef>
              <c:f>'Figure 8'!$K$20</c:f>
              <c:strCache>
                <c:ptCount val="1"/>
                <c:pt idx="0">
                  <c:v>2nd degré</c:v>
                </c:pt>
              </c:strCache>
            </c:strRef>
          </c:tx>
          <c:spPr>
            <a:solidFill>
              <a:srgbClr val="673A1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8'!$I$21:$I$30</c:f>
              <c:strCache>
                <c:ptCount val="10"/>
                <c:pt idx="0">
                  <c:v>Troubles intellectuels ou cognitifs</c:v>
                </c:pt>
                <c:pt idx="1">
                  <c:v>Troubles du psychisme</c:v>
                </c:pt>
                <c:pt idx="2">
                  <c:v>Troubles du langage ou de la parole</c:v>
                </c:pt>
                <c:pt idx="3">
                  <c:v>Troubles auditifs</c:v>
                </c:pt>
                <c:pt idx="4">
                  <c:v>Troubles visuels</c:v>
                </c:pt>
                <c:pt idx="5">
                  <c:v>Troubles viscéraux</c:v>
                </c:pt>
                <c:pt idx="6">
                  <c:v>Troubles moteurs</c:v>
                </c:pt>
                <c:pt idx="7">
                  <c:v>Plusieurs troubles associés</c:v>
                </c:pt>
                <c:pt idx="8">
                  <c:v>Autres troubles</c:v>
                </c:pt>
                <c:pt idx="9">
                  <c:v>Total général</c:v>
                </c:pt>
              </c:strCache>
            </c:strRef>
          </c:cat>
          <c:val>
            <c:numRef>
              <c:f>'Figure 8'!$K$21:$K$30</c:f>
              <c:numCache>
                <c:formatCode>0%</c:formatCode>
                <c:ptCount val="10"/>
                <c:pt idx="0">
                  <c:v>0.13892111368909513</c:v>
                </c:pt>
                <c:pt idx="1">
                  <c:v>0.42925659472422062</c:v>
                </c:pt>
                <c:pt idx="2">
                  <c:v>0.34176349965823649</c:v>
                </c:pt>
                <c:pt idx="3">
                  <c:v>0.21621621621621623</c:v>
                </c:pt>
                <c:pt idx="4">
                  <c:v>0.5</c:v>
                </c:pt>
                <c:pt idx="5">
                  <c:v>0.30555555555555558</c:v>
                </c:pt>
                <c:pt idx="6">
                  <c:v>0.43243243243243246</c:v>
                </c:pt>
                <c:pt idx="7">
                  <c:v>0.30642201834862387</c:v>
                </c:pt>
                <c:pt idx="8">
                  <c:v>0.30897435897435899</c:v>
                </c:pt>
                <c:pt idx="9">
                  <c:v>0.26852608239001052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DF-4831-87C3-E3D92565A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27"/>
        <c:axId val="1640948896"/>
        <c:axId val="1640946816"/>
      </c:barChart>
      <c:catAx>
        <c:axId val="164094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0946816"/>
        <c:crosses val="autoZero"/>
        <c:auto val="1"/>
        <c:lblAlgn val="ctr"/>
        <c:lblOffset val="100"/>
        <c:noMultiLvlLbl val="0"/>
      </c:catAx>
      <c:valAx>
        <c:axId val="164094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094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9'!$J$20</c:f>
              <c:strCache>
                <c:ptCount val="1"/>
                <c:pt idx="0">
                  <c:v>1er degré</c:v>
                </c:pt>
              </c:strCache>
            </c:strRef>
          </c:tx>
          <c:spPr>
            <a:solidFill>
              <a:srgbClr val="A38A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9'!$I$21:$I$30</c:f>
              <c:strCache>
                <c:ptCount val="10"/>
                <c:pt idx="0">
                  <c:v>Troubles intellectuels ou cognitifs</c:v>
                </c:pt>
                <c:pt idx="1">
                  <c:v>Troubles du psychisme</c:v>
                </c:pt>
                <c:pt idx="2">
                  <c:v>Troubles du langage ou de la parole</c:v>
                </c:pt>
                <c:pt idx="3">
                  <c:v>Troubles auditifs</c:v>
                </c:pt>
                <c:pt idx="4">
                  <c:v>Troubles visuels</c:v>
                </c:pt>
                <c:pt idx="5">
                  <c:v>Troubles viscéraux</c:v>
                </c:pt>
                <c:pt idx="6">
                  <c:v>Troubles moteurs</c:v>
                </c:pt>
                <c:pt idx="7">
                  <c:v>Plusieurs troubles associés</c:v>
                </c:pt>
                <c:pt idx="8">
                  <c:v>Autres troubles</c:v>
                </c:pt>
                <c:pt idx="9">
                  <c:v>Total général</c:v>
                </c:pt>
              </c:strCache>
            </c:strRef>
          </c:cat>
          <c:val>
            <c:numRef>
              <c:f>'Figure 9'!$J$21:$J$30</c:f>
              <c:numCache>
                <c:formatCode>0%</c:formatCode>
                <c:ptCount val="10"/>
                <c:pt idx="0">
                  <c:v>1.3649025069637883E-2</c:v>
                </c:pt>
                <c:pt idx="1">
                  <c:v>2.1784961349262121E-2</c:v>
                </c:pt>
                <c:pt idx="2">
                  <c:v>7.4999999999999997E-2</c:v>
                </c:pt>
                <c:pt idx="3">
                  <c:v>0.19594594594594594</c:v>
                </c:pt>
                <c:pt idx="4">
                  <c:v>0.24691358024691357</c:v>
                </c:pt>
                <c:pt idx="5">
                  <c:v>1.8867924528301886E-2</c:v>
                </c:pt>
                <c:pt idx="6">
                  <c:v>0.12077294685990338</c:v>
                </c:pt>
                <c:pt idx="7">
                  <c:v>4.5218680504077097E-2</c:v>
                </c:pt>
                <c:pt idx="8">
                  <c:v>2.1533161068044791E-2</c:v>
                </c:pt>
                <c:pt idx="9">
                  <c:v>3.4342521464075917E-2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1-49A4-8FDD-D8AAF396AC49}"/>
            </c:ext>
          </c:extLst>
        </c:ser>
        <c:ser>
          <c:idx val="1"/>
          <c:order val="1"/>
          <c:tx>
            <c:strRef>
              <c:f>'Figure 9'!$K$20</c:f>
              <c:strCache>
                <c:ptCount val="1"/>
                <c:pt idx="0">
                  <c:v>2nd degré</c:v>
                </c:pt>
              </c:strCache>
            </c:strRef>
          </c:tx>
          <c:spPr>
            <a:solidFill>
              <a:srgbClr val="673A1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9'!$I$21:$I$30</c:f>
              <c:strCache>
                <c:ptCount val="10"/>
                <c:pt idx="0">
                  <c:v>Troubles intellectuels ou cognitifs</c:v>
                </c:pt>
                <c:pt idx="1">
                  <c:v>Troubles du psychisme</c:v>
                </c:pt>
                <c:pt idx="2">
                  <c:v>Troubles du langage ou de la parole</c:v>
                </c:pt>
                <c:pt idx="3">
                  <c:v>Troubles auditifs</c:v>
                </c:pt>
                <c:pt idx="4">
                  <c:v>Troubles visuels</c:v>
                </c:pt>
                <c:pt idx="5">
                  <c:v>Troubles viscéraux</c:v>
                </c:pt>
                <c:pt idx="6">
                  <c:v>Troubles moteurs</c:v>
                </c:pt>
                <c:pt idx="7">
                  <c:v>Plusieurs troubles associés</c:v>
                </c:pt>
                <c:pt idx="8">
                  <c:v>Autres troubles</c:v>
                </c:pt>
                <c:pt idx="9">
                  <c:v>Total général</c:v>
                </c:pt>
              </c:strCache>
            </c:strRef>
          </c:cat>
          <c:val>
            <c:numRef>
              <c:f>'Figure 9'!$K$21:$K$30</c:f>
              <c:numCache>
                <c:formatCode>0%</c:formatCode>
                <c:ptCount val="10"/>
                <c:pt idx="0">
                  <c:v>8.9037122969837582E-2</c:v>
                </c:pt>
                <c:pt idx="1">
                  <c:v>0.17266187050359713</c:v>
                </c:pt>
                <c:pt idx="2">
                  <c:v>0.45454545454545453</c:v>
                </c:pt>
                <c:pt idx="3">
                  <c:v>0.35135135135135137</c:v>
                </c:pt>
                <c:pt idx="4">
                  <c:v>0.73404255319148937</c:v>
                </c:pt>
                <c:pt idx="5">
                  <c:v>0.19444444444444445</c:v>
                </c:pt>
                <c:pt idx="6">
                  <c:v>0.61486486486486491</c:v>
                </c:pt>
                <c:pt idx="7">
                  <c:v>0.30366972477064219</c:v>
                </c:pt>
                <c:pt idx="8">
                  <c:v>0.16153846153846155</c:v>
                </c:pt>
                <c:pt idx="9">
                  <c:v>0.22663087874897889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1-49A4-8FDD-D8AAF396A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27"/>
        <c:axId val="1640948896"/>
        <c:axId val="1640946816"/>
      </c:barChart>
      <c:catAx>
        <c:axId val="164094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0946816"/>
        <c:crosses val="autoZero"/>
        <c:auto val="1"/>
        <c:lblAlgn val="ctr"/>
        <c:lblOffset val="100"/>
        <c:noMultiLvlLbl val="0"/>
      </c:catAx>
      <c:valAx>
        <c:axId val="164094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094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38099</xdr:rowOff>
    </xdr:from>
    <xdr:to>
      <xdr:col>7</xdr:col>
      <xdr:colOff>85725</xdr:colOff>
      <xdr:row>12</xdr:row>
      <xdr:rowOff>171449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114300</xdr:rowOff>
    </xdr:from>
    <xdr:to>
      <xdr:col>6</xdr:col>
      <xdr:colOff>95250</xdr:colOff>
      <xdr:row>18</xdr:row>
      <xdr:rowOff>104775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114300</xdr:rowOff>
    </xdr:from>
    <xdr:to>
      <xdr:col>6</xdr:col>
      <xdr:colOff>471488</xdr:colOff>
      <xdr:row>18</xdr:row>
      <xdr:rowOff>104775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5</xdr:col>
      <xdr:colOff>700088</xdr:colOff>
      <xdr:row>18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zoomScaleNormal="100" workbookViewId="0"/>
  </sheetViews>
  <sheetFormatPr baseColWidth="10" defaultRowHeight="15" x14ac:dyDescent="0.25"/>
  <sheetData>
    <row r="1" spans="1:22" x14ac:dyDescent="0.25">
      <c r="A1" s="8" t="s">
        <v>91</v>
      </c>
    </row>
    <row r="2" spans="1:22" ht="15.75" x14ac:dyDescent="0.25">
      <c r="A2" s="10"/>
      <c r="I2" s="13"/>
      <c r="J2" s="14" t="s">
        <v>0</v>
      </c>
      <c r="K2" s="14" t="s">
        <v>4</v>
      </c>
      <c r="L2" s="14" t="s">
        <v>1</v>
      </c>
      <c r="M2" s="14" t="s">
        <v>5</v>
      </c>
      <c r="N2" s="14" t="s">
        <v>6</v>
      </c>
      <c r="O2" s="14" t="s">
        <v>2</v>
      </c>
      <c r="P2" s="14" t="s">
        <v>3</v>
      </c>
    </row>
    <row r="3" spans="1:22" x14ac:dyDescent="0.25">
      <c r="I3" s="21">
        <v>2021</v>
      </c>
      <c r="J3" s="51">
        <v>3.1269106472181001E-2</v>
      </c>
      <c r="K3" s="51">
        <v>3.4774705230524047E-2</v>
      </c>
      <c r="L3" s="51">
        <v>4.9294196728657855E-2</v>
      </c>
      <c r="M3" s="51">
        <v>3.0988162041663464E-2</v>
      </c>
      <c r="N3" s="51">
        <v>3.4721318182663517E-2</v>
      </c>
      <c r="O3" s="51">
        <v>2.2990095510323261E-2</v>
      </c>
      <c r="P3" s="51">
        <v>3.1097588359455697E-2</v>
      </c>
    </row>
    <row r="4" spans="1:22" x14ac:dyDescent="0.25">
      <c r="I4" s="21">
        <v>2022</v>
      </c>
      <c r="J4" s="51">
        <v>3.4516221521360357E-2</v>
      </c>
      <c r="K4" s="51">
        <v>3.8189515470522468E-2</v>
      </c>
      <c r="L4" s="51">
        <v>4.9470538556486712E-2</v>
      </c>
      <c r="M4" s="51">
        <v>3.4908471690080885E-2</v>
      </c>
      <c r="N4" s="51">
        <v>3.5879258658722823E-2</v>
      </c>
      <c r="O4" s="51">
        <v>2.6518510521810878E-2</v>
      </c>
      <c r="P4" s="51">
        <v>3.4127946981494225E-2</v>
      </c>
    </row>
    <row r="5" spans="1:22" x14ac:dyDescent="0.25">
      <c r="I5" s="21">
        <v>2023</v>
      </c>
      <c r="J5" s="51">
        <v>3.6194346447550575E-2</v>
      </c>
      <c r="K5" s="51">
        <v>4.4026194887935632E-2</v>
      </c>
      <c r="L5" s="51">
        <v>5.7235954316558604E-2</v>
      </c>
      <c r="M5" s="51">
        <v>3.8207873432766028E-2</v>
      </c>
      <c r="N5" s="51">
        <v>3.7519201228878647E-2</v>
      </c>
      <c r="O5" s="51">
        <v>2.9714347829462782E-2</v>
      </c>
      <c r="P5" s="51">
        <v>3.7788724184829196E-2</v>
      </c>
    </row>
    <row r="6" spans="1:22" x14ac:dyDescent="0.25">
      <c r="I6" s="21">
        <v>2024</v>
      </c>
      <c r="J6" s="51">
        <v>3.5201084500677812E-2</v>
      </c>
      <c r="K6" s="51">
        <v>4.3084423915832691E-2</v>
      </c>
      <c r="L6" s="51">
        <v>6.6097152428810715E-2</v>
      </c>
      <c r="M6" s="51">
        <v>4.041473118911821E-2</v>
      </c>
      <c r="N6" s="51">
        <v>3.9537427723081733E-2</v>
      </c>
      <c r="O6" s="51">
        <v>3.4420759235268716E-2</v>
      </c>
      <c r="P6" s="51">
        <v>4.0265896835541048E-2</v>
      </c>
    </row>
    <row r="7" spans="1:22" x14ac:dyDescent="0.25">
      <c r="J7" s="62"/>
      <c r="K7" s="62"/>
      <c r="L7" s="62"/>
      <c r="M7" s="62"/>
      <c r="N7" s="62"/>
      <c r="O7" s="62"/>
      <c r="P7" s="62"/>
    </row>
    <row r="8" spans="1:22" x14ac:dyDescent="0.25">
      <c r="J8" s="62"/>
      <c r="K8" s="62"/>
      <c r="L8" s="62"/>
      <c r="M8" s="62"/>
      <c r="N8" s="62"/>
      <c r="O8" s="62"/>
      <c r="P8" s="62"/>
    </row>
    <row r="9" spans="1:22" x14ac:dyDescent="0.25"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J11" s="1"/>
      <c r="K11" s="1"/>
      <c r="L11" s="1"/>
      <c r="M11" s="2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6.5" x14ac:dyDescent="0.3">
      <c r="I13" s="3"/>
      <c r="J13" s="4"/>
      <c r="K13" s="4"/>
      <c r="L13" s="4"/>
      <c r="M13" s="4"/>
      <c r="N13" s="4"/>
      <c r="O13" s="4"/>
      <c r="P13" s="4"/>
      <c r="Q13" s="1"/>
      <c r="R13" s="1"/>
      <c r="S13" s="1"/>
      <c r="T13" s="1"/>
      <c r="U13" s="1"/>
      <c r="V13" s="1"/>
    </row>
    <row r="14" spans="1:22" ht="16.5" x14ac:dyDescent="0.3">
      <c r="A14" s="57" t="s">
        <v>92</v>
      </c>
      <c r="I14" s="5"/>
      <c r="J14" s="6"/>
      <c r="K14" s="6"/>
      <c r="L14" s="6"/>
      <c r="M14" s="6"/>
      <c r="N14" s="6"/>
      <c r="O14" s="6"/>
      <c r="P14" s="6"/>
      <c r="Q14" s="1"/>
      <c r="R14" s="1"/>
      <c r="S14" s="1"/>
      <c r="T14" s="1"/>
      <c r="U14" s="1"/>
      <c r="V14" s="1"/>
    </row>
    <row r="15" spans="1:22" ht="16.5" x14ac:dyDescent="0.3">
      <c r="A15" s="57" t="s">
        <v>81</v>
      </c>
      <c r="I15" s="5"/>
      <c r="J15" s="6"/>
      <c r="K15" s="6"/>
      <c r="L15" s="6"/>
      <c r="M15" s="6"/>
      <c r="N15" s="6"/>
      <c r="O15" s="6"/>
      <c r="P15" s="6"/>
      <c r="Q15" s="1"/>
      <c r="R15" s="1"/>
      <c r="S15" s="1"/>
      <c r="T15" s="1"/>
      <c r="U15" s="1"/>
      <c r="V15" s="1"/>
    </row>
    <row r="16" spans="1:22" ht="16.5" x14ac:dyDescent="0.3">
      <c r="A16" s="57" t="s">
        <v>87</v>
      </c>
      <c r="I16" s="7"/>
      <c r="J16" s="6"/>
      <c r="K16" s="6"/>
      <c r="L16" s="6"/>
      <c r="M16" s="6"/>
      <c r="N16" s="6"/>
      <c r="O16" s="6"/>
      <c r="P16" s="6"/>
      <c r="Q16" s="1"/>
      <c r="R16" s="1"/>
      <c r="S16" s="1"/>
      <c r="T16" s="1"/>
      <c r="U16" s="1"/>
      <c r="V16" s="1"/>
    </row>
    <row r="17" spans="1:22" x14ac:dyDescent="0.25">
      <c r="A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61" t="s">
        <v>106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5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25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5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 x14ac:dyDescent="0.25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 x14ac:dyDescent="0.25">
      <c r="D36" s="1"/>
      <c r="E36" s="1"/>
      <c r="F36" s="1"/>
      <c r="G36" s="1"/>
      <c r="H36" s="1"/>
      <c r="Q36" s="1"/>
      <c r="R36" s="1"/>
      <c r="S36" s="1"/>
      <c r="T36" s="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6"/>
  <sheetViews>
    <sheetView workbookViewId="0">
      <selection activeCell="A16" sqref="A16"/>
    </sheetView>
  </sheetViews>
  <sheetFormatPr baseColWidth="10" defaultRowHeight="12.75" x14ac:dyDescent="0.2"/>
  <cols>
    <col min="1" max="1" width="8.5703125" style="15" bestFit="1" customWidth="1"/>
    <col min="2" max="2" width="30.140625" style="15" bestFit="1" customWidth="1"/>
    <col min="3" max="16384" width="11.42578125" style="15"/>
  </cols>
  <sheetData>
    <row r="1" spans="1:5" ht="13.5" thickBot="1" x14ac:dyDescent="0.25">
      <c r="A1" s="8" t="s">
        <v>75</v>
      </c>
    </row>
    <row r="2" spans="1:5" ht="13.5" thickBot="1" x14ac:dyDescent="0.25">
      <c r="A2" s="9"/>
      <c r="C2" s="42" t="s">
        <v>72</v>
      </c>
      <c r="D2" s="46" t="s">
        <v>73</v>
      </c>
      <c r="E2" s="47" t="s">
        <v>74</v>
      </c>
    </row>
    <row r="3" spans="1:5" x14ac:dyDescent="0.2">
      <c r="A3" s="96" t="s">
        <v>40</v>
      </c>
      <c r="B3" s="43" t="s">
        <v>70</v>
      </c>
      <c r="C3" s="75">
        <v>8294</v>
      </c>
      <c r="D3" s="76">
        <v>558</v>
      </c>
      <c r="E3" s="77">
        <f>D3/(C3+D3)</f>
        <v>6.3036601897876188E-2</v>
      </c>
    </row>
    <row r="4" spans="1:5" x14ac:dyDescent="0.2">
      <c r="A4" s="97"/>
      <c r="B4" s="44" t="s">
        <v>69</v>
      </c>
      <c r="C4" s="78">
        <v>205682</v>
      </c>
      <c r="D4" s="79">
        <v>21619</v>
      </c>
      <c r="E4" s="80">
        <f>D4/(C4+D4)</f>
        <v>9.5111768096048849E-2</v>
      </c>
    </row>
    <row r="5" spans="1:5" ht="13.5" thickBot="1" x14ac:dyDescent="0.25">
      <c r="A5" s="98"/>
      <c r="B5" s="45" t="s">
        <v>71</v>
      </c>
      <c r="C5" s="81">
        <f>C3/C4</f>
        <v>4.0324384243638239E-2</v>
      </c>
      <c r="D5" s="82">
        <f>D3/D4</f>
        <v>2.5810629538831582E-2</v>
      </c>
      <c r="E5" s="83"/>
    </row>
    <row r="6" spans="1:5" x14ac:dyDescent="0.2">
      <c r="A6" s="96" t="s">
        <v>41</v>
      </c>
      <c r="B6" s="43" t="s">
        <v>70</v>
      </c>
      <c r="C6" s="75">
        <v>7592</v>
      </c>
      <c r="D6" s="76">
        <v>977</v>
      </c>
      <c r="E6" s="77">
        <f>D6/(C6+D6)</f>
        <v>0.11401563776403315</v>
      </c>
    </row>
    <row r="7" spans="1:5" x14ac:dyDescent="0.2">
      <c r="A7" s="97"/>
      <c r="B7" s="44" t="s">
        <v>69</v>
      </c>
      <c r="C7" s="78">
        <v>174556</v>
      </c>
      <c r="D7" s="79">
        <v>30780</v>
      </c>
      <c r="E7" s="80">
        <f>D7/(C7+D7)</f>
        <v>0.14990065064090077</v>
      </c>
    </row>
    <row r="8" spans="1:5" ht="13.5" thickBot="1" x14ac:dyDescent="0.25">
      <c r="A8" s="98"/>
      <c r="B8" s="45" t="s">
        <v>71</v>
      </c>
      <c r="C8" s="81">
        <f>C6/C7</f>
        <v>4.3493205618827198E-2</v>
      </c>
      <c r="D8" s="82">
        <f>D6/D7</f>
        <v>3.1741390513320339E-2</v>
      </c>
      <c r="E8" s="83"/>
    </row>
    <row r="9" spans="1:5" x14ac:dyDescent="0.2">
      <c r="A9" s="96" t="s">
        <v>9</v>
      </c>
      <c r="B9" s="43" t="s">
        <v>70</v>
      </c>
      <c r="C9" s="75">
        <v>15886</v>
      </c>
      <c r="D9" s="76">
        <v>1535</v>
      </c>
      <c r="E9" s="77">
        <f>D9/(C9+D9)</f>
        <v>8.8112048676884214E-2</v>
      </c>
    </row>
    <row r="10" spans="1:5" x14ac:dyDescent="0.2">
      <c r="A10" s="97"/>
      <c r="B10" s="44" t="s">
        <v>69</v>
      </c>
      <c r="C10" s="78">
        <f>C4+C7</f>
        <v>380238</v>
      </c>
      <c r="D10" s="79">
        <f>D4+D7</f>
        <v>52399</v>
      </c>
      <c r="E10" s="80">
        <f>D10/(C10+D10)</f>
        <v>0.12111539234970657</v>
      </c>
    </row>
    <row r="11" spans="1:5" ht="13.5" thickBot="1" x14ac:dyDescent="0.25">
      <c r="A11" s="98"/>
      <c r="B11" s="45" t="s">
        <v>71</v>
      </c>
      <c r="C11" s="81">
        <f>C9/C10</f>
        <v>4.1779096250243265E-2</v>
      </c>
      <c r="D11" s="82">
        <f>D9/D10</f>
        <v>2.9294452184201989E-2</v>
      </c>
      <c r="E11" s="83"/>
    </row>
    <row r="12" spans="1:5" x14ac:dyDescent="0.2">
      <c r="A12" s="57" t="s">
        <v>105</v>
      </c>
    </row>
    <row r="13" spans="1:5" x14ac:dyDescent="0.2">
      <c r="A13" s="57" t="s">
        <v>81</v>
      </c>
    </row>
    <row r="14" spans="1:5" x14ac:dyDescent="0.2">
      <c r="A14" s="57" t="s">
        <v>98</v>
      </c>
    </row>
    <row r="15" spans="1:5" x14ac:dyDescent="0.2">
      <c r="A15" s="9"/>
    </row>
    <row r="16" spans="1:5" x14ac:dyDescent="0.2">
      <c r="A16" s="61" t="s">
        <v>106</v>
      </c>
    </row>
  </sheetData>
  <mergeCells count="3">
    <mergeCell ref="A3:A5"/>
    <mergeCell ref="A6:A8"/>
    <mergeCell ref="A9:A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workbookViewId="0">
      <selection activeCell="A33" sqref="A33"/>
    </sheetView>
  </sheetViews>
  <sheetFormatPr baseColWidth="10" defaultRowHeight="12.75" x14ac:dyDescent="0.2"/>
  <cols>
    <col min="1" max="16384" width="11.42578125" style="23"/>
  </cols>
  <sheetData>
    <row r="1" spans="1:9" x14ac:dyDescent="0.2">
      <c r="A1" s="12" t="s">
        <v>24</v>
      </c>
    </row>
    <row r="2" spans="1:9" ht="15" customHeight="1" x14ac:dyDescent="0.2">
      <c r="A2" s="24"/>
      <c r="B2" s="86" t="s">
        <v>7</v>
      </c>
      <c r="C2" s="87"/>
      <c r="D2" s="88"/>
      <c r="E2" s="86" t="s">
        <v>8</v>
      </c>
      <c r="F2" s="87"/>
      <c r="G2" s="88"/>
      <c r="H2" s="86" t="s">
        <v>9</v>
      </c>
      <c r="I2" s="88"/>
    </row>
    <row r="3" spans="1:9" ht="38.25" x14ac:dyDescent="0.2">
      <c r="A3" s="25" t="s">
        <v>10</v>
      </c>
      <c r="B3" s="25" t="s">
        <v>11</v>
      </c>
      <c r="C3" s="25" t="s">
        <v>12</v>
      </c>
      <c r="D3" s="25" t="s">
        <v>13</v>
      </c>
      <c r="E3" s="25" t="s">
        <v>11</v>
      </c>
      <c r="F3" s="25" t="s">
        <v>12</v>
      </c>
      <c r="G3" s="25" t="s">
        <v>85</v>
      </c>
      <c r="H3" s="25" t="s">
        <v>11</v>
      </c>
      <c r="I3" s="25" t="s">
        <v>12</v>
      </c>
    </row>
    <row r="4" spans="1:9" x14ac:dyDescent="0.2">
      <c r="A4" s="26" t="s">
        <v>15</v>
      </c>
      <c r="B4" s="66">
        <v>1129</v>
      </c>
      <c r="C4" s="27">
        <v>0.26306465899025688</v>
      </c>
      <c r="D4" s="27">
        <v>0.99471365638766518</v>
      </c>
      <c r="E4" s="66">
        <v>6</v>
      </c>
      <c r="F4" s="27">
        <v>0.66666666666666663</v>
      </c>
      <c r="G4" s="27">
        <v>5.2863436123348016E-3</v>
      </c>
      <c r="H4" s="66">
        <v>1135</v>
      </c>
      <c r="I4" s="27">
        <v>0.26519823788546254</v>
      </c>
    </row>
    <row r="5" spans="1:9" x14ac:dyDescent="0.2">
      <c r="A5" s="26" t="s">
        <v>16</v>
      </c>
      <c r="B5" s="66">
        <v>957</v>
      </c>
      <c r="C5" s="27">
        <v>0.25809822361546497</v>
      </c>
      <c r="D5" s="27">
        <v>0.97157360406091375</v>
      </c>
      <c r="E5" s="66">
        <v>28</v>
      </c>
      <c r="F5" s="27">
        <v>0.14285714285714285</v>
      </c>
      <c r="G5" s="27">
        <v>2.8426395939086295E-2</v>
      </c>
      <c r="H5" s="66">
        <v>985</v>
      </c>
      <c r="I5" s="27">
        <v>0.25482233502538071</v>
      </c>
    </row>
    <row r="6" spans="1:9" x14ac:dyDescent="0.2">
      <c r="A6" s="26" t="s">
        <v>17</v>
      </c>
      <c r="B6" s="66">
        <v>930</v>
      </c>
      <c r="C6" s="27">
        <v>0.2709677419354839</v>
      </c>
      <c r="D6" s="27">
        <v>0.8340807174887892</v>
      </c>
      <c r="E6" s="66">
        <v>185</v>
      </c>
      <c r="F6" s="27">
        <v>0.36756756756756759</v>
      </c>
      <c r="G6" s="27">
        <v>0.16591928251121077</v>
      </c>
      <c r="H6" s="66">
        <v>1115</v>
      </c>
      <c r="I6" s="27">
        <v>0.28699551569506726</v>
      </c>
    </row>
    <row r="7" spans="1:9" x14ac:dyDescent="0.2">
      <c r="A7" s="26" t="s">
        <v>18</v>
      </c>
      <c r="B7" s="66">
        <v>923</v>
      </c>
      <c r="C7" s="27">
        <v>0.26435536294691225</v>
      </c>
      <c r="D7" s="27">
        <v>0.73604465709728872</v>
      </c>
      <c r="E7" s="66">
        <v>331</v>
      </c>
      <c r="F7" s="27">
        <v>0.37764350453172207</v>
      </c>
      <c r="G7" s="27">
        <v>0.26395534290271133</v>
      </c>
      <c r="H7" s="66">
        <v>1254</v>
      </c>
      <c r="I7" s="27">
        <v>0.29425837320574161</v>
      </c>
    </row>
    <row r="8" spans="1:9" x14ac:dyDescent="0.2">
      <c r="A8" s="26" t="s">
        <v>19</v>
      </c>
      <c r="B8" s="66">
        <v>1012</v>
      </c>
      <c r="C8" s="27">
        <v>0.28063241106719367</v>
      </c>
      <c r="D8" s="27">
        <v>0.6728723404255319</v>
      </c>
      <c r="E8" s="66">
        <v>492</v>
      </c>
      <c r="F8" s="27">
        <v>0.36788617886178859</v>
      </c>
      <c r="G8" s="27">
        <v>0.3271276595744681</v>
      </c>
      <c r="H8" s="66">
        <v>1504</v>
      </c>
      <c r="I8" s="27">
        <v>0.30917553191489361</v>
      </c>
    </row>
    <row r="9" spans="1:9" x14ac:dyDescent="0.2">
      <c r="A9" s="26" t="s">
        <v>20</v>
      </c>
      <c r="B9" s="66">
        <v>1111</v>
      </c>
      <c r="C9" s="27">
        <v>0.27812781278127813</v>
      </c>
      <c r="D9" s="27">
        <v>0.65161290322580645</v>
      </c>
      <c r="E9" s="66">
        <v>594</v>
      </c>
      <c r="F9" s="27">
        <v>0.35690235690235689</v>
      </c>
      <c r="G9" s="27">
        <v>0.34838709677419355</v>
      </c>
      <c r="H9" s="66">
        <v>1705</v>
      </c>
      <c r="I9" s="27">
        <v>0.30557184750733135</v>
      </c>
    </row>
    <row r="10" spans="1:9" x14ac:dyDescent="0.2">
      <c r="A10" s="26" t="s">
        <v>21</v>
      </c>
      <c r="B10" s="66">
        <v>546</v>
      </c>
      <c r="C10" s="27">
        <v>0.33150183150183149</v>
      </c>
      <c r="D10" s="27">
        <v>0.47313691507798961</v>
      </c>
      <c r="E10" s="66">
        <v>608</v>
      </c>
      <c r="F10" s="27">
        <v>0.34210526315789475</v>
      </c>
      <c r="G10" s="27">
        <v>0.52686308492201039</v>
      </c>
      <c r="H10" s="66">
        <v>1154</v>
      </c>
      <c r="I10" s="27">
        <v>0.33708838821490467</v>
      </c>
    </row>
    <row r="11" spans="1:9" x14ac:dyDescent="0.2">
      <c r="A11" s="52" t="s">
        <v>22</v>
      </c>
      <c r="B11" s="67">
        <v>6608</v>
      </c>
      <c r="C11" s="53">
        <v>0.27451573849878935</v>
      </c>
      <c r="D11" s="53">
        <v>0.74649796656122913</v>
      </c>
      <c r="E11" s="67">
        <v>2244</v>
      </c>
      <c r="F11" s="53">
        <v>0.35739750445632801</v>
      </c>
      <c r="G11" s="53">
        <v>0.25350203343877092</v>
      </c>
      <c r="H11" s="67">
        <v>8852</v>
      </c>
      <c r="I11" s="53">
        <v>0.29552643470402168</v>
      </c>
    </row>
    <row r="12" spans="1:9" s="58" customFormat="1" x14ac:dyDescent="0.2">
      <c r="A12" s="57" t="s">
        <v>95</v>
      </c>
    </row>
    <row r="13" spans="1:9" s="58" customFormat="1" x14ac:dyDescent="0.2">
      <c r="A13" s="57" t="s">
        <v>93</v>
      </c>
    </row>
    <row r="14" spans="1:9" s="58" customFormat="1" x14ac:dyDescent="0.2">
      <c r="A14" s="57" t="s">
        <v>82</v>
      </c>
    </row>
    <row r="15" spans="1:9" s="58" customFormat="1" x14ac:dyDescent="0.2">
      <c r="A15" s="57" t="s">
        <v>94</v>
      </c>
    </row>
    <row r="16" spans="1:9" x14ac:dyDescent="0.2">
      <c r="A16" s="9"/>
    </row>
    <row r="17" spans="1:9" x14ac:dyDescent="0.2">
      <c r="A17" s="12" t="s">
        <v>23</v>
      </c>
    </row>
    <row r="18" spans="1:9" ht="15" customHeight="1" x14ac:dyDescent="0.2">
      <c r="A18" s="29"/>
      <c r="B18" s="86" t="s">
        <v>7</v>
      </c>
      <c r="C18" s="87"/>
      <c r="D18" s="88"/>
      <c r="E18" s="86" t="s">
        <v>8</v>
      </c>
      <c r="F18" s="87"/>
      <c r="G18" s="88"/>
      <c r="H18" s="86" t="s">
        <v>9</v>
      </c>
      <c r="I18" s="88"/>
    </row>
    <row r="19" spans="1:9" ht="38.25" x14ac:dyDescent="0.2">
      <c r="A19" s="25" t="s">
        <v>10</v>
      </c>
      <c r="B19" s="25" t="s">
        <v>11</v>
      </c>
      <c r="C19" s="25" t="s">
        <v>12</v>
      </c>
      <c r="D19" s="25" t="s">
        <v>13</v>
      </c>
      <c r="E19" s="25" t="s">
        <v>11</v>
      </c>
      <c r="F19" s="25" t="s">
        <v>12</v>
      </c>
      <c r="G19" s="25" t="s">
        <v>14</v>
      </c>
      <c r="H19" s="25" t="s">
        <v>11</v>
      </c>
      <c r="I19" s="25" t="s">
        <v>12</v>
      </c>
    </row>
    <row r="20" spans="1:9" x14ac:dyDescent="0.2">
      <c r="A20" s="26" t="s">
        <v>25</v>
      </c>
      <c r="B20" s="66">
        <v>654</v>
      </c>
      <c r="C20" s="27">
        <v>0.24311926605504589</v>
      </c>
      <c r="D20" s="27">
        <v>0.91596638655462181</v>
      </c>
      <c r="E20" s="66">
        <v>60</v>
      </c>
      <c r="F20" s="27">
        <v>0.28333333333333333</v>
      </c>
      <c r="G20" s="27">
        <v>8.4033613445378158E-2</v>
      </c>
      <c r="H20" s="66">
        <v>714</v>
      </c>
      <c r="I20" s="27">
        <v>0.24649859943977592</v>
      </c>
    </row>
    <row r="21" spans="1:9" x14ac:dyDescent="0.2">
      <c r="A21" s="26" t="s">
        <v>26</v>
      </c>
      <c r="B21" s="66">
        <v>1261</v>
      </c>
      <c r="C21" s="27">
        <v>0.3068992862807296</v>
      </c>
      <c r="D21" s="27">
        <v>0.7365654205607477</v>
      </c>
      <c r="E21" s="66">
        <v>451</v>
      </c>
      <c r="F21" s="27">
        <v>0.32594235033259422</v>
      </c>
      <c r="G21" s="27">
        <v>0.26343457943925236</v>
      </c>
      <c r="H21" s="66">
        <v>1712</v>
      </c>
      <c r="I21" s="27">
        <v>0.31191588785046731</v>
      </c>
    </row>
    <row r="22" spans="1:9" x14ac:dyDescent="0.2">
      <c r="A22" s="26" t="s">
        <v>27</v>
      </c>
      <c r="B22" s="66">
        <v>1163</v>
      </c>
      <c r="C22" s="27">
        <v>0.2760103181427343</v>
      </c>
      <c r="D22" s="27">
        <v>0.65817770232031692</v>
      </c>
      <c r="E22" s="66">
        <v>604</v>
      </c>
      <c r="F22" s="27">
        <v>0.38079470198675497</v>
      </c>
      <c r="G22" s="27">
        <v>0.34182229767968308</v>
      </c>
      <c r="H22" s="66">
        <v>1767</v>
      </c>
      <c r="I22" s="27">
        <v>0.31182795698924731</v>
      </c>
    </row>
    <row r="23" spans="1:9" x14ac:dyDescent="0.2">
      <c r="A23" s="26" t="s">
        <v>28</v>
      </c>
      <c r="B23" s="66">
        <v>1042</v>
      </c>
      <c r="C23" s="27">
        <v>0.24952015355086371</v>
      </c>
      <c r="D23" s="27">
        <v>0.62960725075528701</v>
      </c>
      <c r="E23" s="66">
        <v>613</v>
      </c>
      <c r="F23" s="27">
        <v>0.35725938009787928</v>
      </c>
      <c r="G23" s="27">
        <v>0.37039274924471299</v>
      </c>
      <c r="H23" s="66">
        <v>1655</v>
      </c>
      <c r="I23" s="27">
        <v>0.2894259818731118</v>
      </c>
    </row>
    <row r="24" spans="1:9" x14ac:dyDescent="0.2">
      <c r="A24" s="26" t="s">
        <v>29</v>
      </c>
      <c r="B24" s="66">
        <v>765</v>
      </c>
      <c r="C24" s="27">
        <v>0.29019607843137257</v>
      </c>
      <c r="D24" s="27">
        <v>0.60094265514532597</v>
      </c>
      <c r="E24" s="66">
        <v>508</v>
      </c>
      <c r="F24" s="27">
        <v>0.36614173228346458</v>
      </c>
      <c r="G24" s="27">
        <v>0.39905734485467398</v>
      </c>
      <c r="H24" s="66">
        <v>1273</v>
      </c>
      <c r="I24" s="27">
        <v>0.32050274941084056</v>
      </c>
    </row>
    <row r="25" spans="1:9" x14ac:dyDescent="0.2">
      <c r="A25" s="26" t="s">
        <v>30</v>
      </c>
      <c r="B25" s="66">
        <v>510</v>
      </c>
      <c r="C25" s="27">
        <v>0.32745098039215687</v>
      </c>
      <c r="D25" s="27">
        <v>0.77039274924471302</v>
      </c>
      <c r="E25" s="66">
        <v>152</v>
      </c>
      <c r="F25" s="27">
        <v>0.375</v>
      </c>
      <c r="G25" s="27">
        <v>0.22960725075528701</v>
      </c>
      <c r="H25" s="66">
        <v>662</v>
      </c>
      <c r="I25" s="27">
        <v>0.33836858006042297</v>
      </c>
    </row>
    <row r="26" spans="1:9" x14ac:dyDescent="0.2">
      <c r="A26" s="26" t="s">
        <v>31</v>
      </c>
      <c r="B26" s="66">
        <v>351</v>
      </c>
      <c r="C26" s="27">
        <v>0.3504273504273504</v>
      </c>
      <c r="D26" s="27">
        <v>0.70199999999999996</v>
      </c>
      <c r="E26" s="66">
        <v>149</v>
      </c>
      <c r="F26" s="27">
        <v>0.40268456375838924</v>
      </c>
      <c r="G26" s="27">
        <v>0.29799999999999999</v>
      </c>
      <c r="H26" s="66">
        <v>500</v>
      </c>
      <c r="I26" s="27">
        <v>0.36599999999999999</v>
      </c>
    </row>
    <row r="27" spans="1:9" x14ac:dyDescent="0.2">
      <c r="A27" s="26" t="s">
        <v>32</v>
      </c>
      <c r="B27" s="66">
        <v>207</v>
      </c>
      <c r="C27" s="27">
        <v>0.29468599033816423</v>
      </c>
      <c r="D27" s="27">
        <v>0.72377622377622375</v>
      </c>
      <c r="E27" s="66">
        <v>79</v>
      </c>
      <c r="F27" s="27">
        <v>0.29113924050632911</v>
      </c>
      <c r="G27" s="27">
        <v>0.2762237762237762</v>
      </c>
      <c r="H27" s="66">
        <v>286</v>
      </c>
      <c r="I27" s="27">
        <v>0.2937062937062937</v>
      </c>
    </row>
    <row r="28" spans="1:9" x14ac:dyDescent="0.2">
      <c r="A28" s="25" t="s">
        <v>22</v>
      </c>
      <c r="B28" s="68">
        <v>5953</v>
      </c>
      <c r="C28" s="28">
        <v>0.28557030068872835</v>
      </c>
      <c r="D28" s="28">
        <v>0.69471350215894501</v>
      </c>
      <c r="E28" s="68">
        <v>2616</v>
      </c>
      <c r="F28" s="28">
        <v>0.35894495412844035</v>
      </c>
      <c r="G28" s="28">
        <v>0.30528649784105494</v>
      </c>
      <c r="H28" s="68">
        <v>8569</v>
      </c>
      <c r="I28" s="28">
        <v>0.30797059166763918</v>
      </c>
    </row>
    <row r="29" spans="1:9" s="58" customFormat="1" x14ac:dyDescent="0.2">
      <c r="A29" s="59" t="s">
        <v>96</v>
      </c>
    </row>
    <row r="30" spans="1:9" s="58" customFormat="1" x14ac:dyDescent="0.2">
      <c r="A30" s="59" t="s">
        <v>83</v>
      </c>
    </row>
    <row r="31" spans="1:9" s="58" customFormat="1" x14ac:dyDescent="0.2">
      <c r="A31" s="57" t="s">
        <v>94</v>
      </c>
    </row>
    <row r="32" spans="1:9" x14ac:dyDescent="0.2">
      <c r="A32" s="15"/>
    </row>
    <row r="33" spans="1:1" x14ac:dyDescent="0.2">
      <c r="A33" s="61" t="s">
        <v>106</v>
      </c>
    </row>
  </sheetData>
  <mergeCells count="6">
    <mergeCell ref="B2:D2"/>
    <mergeCell ref="E2:G2"/>
    <mergeCell ref="H2:I2"/>
    <mergeCell ref="B18:D18"/>
    <mergeCell ref="E18:G18"/>
    <mergeCell ref="H18:I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workbookViewId="0">
      <selection activeCell="A12" sqref="A12"/>
    </sheetView>
  </sheetViews>
  <sheetFormatPr baseColWidth="10" defaultRowHeight="12.75" x14ac:dyDescent="0.2"/>
  <cols>
    <col min="1" max="1" width="24.42578125" style="23" customWidth="1"/>
    <col min="2" max="4" width="16.7109375" style="23" customWidth="1"/>
    <col min="5" max="16384" width="11.42578125" style="23"/>
  </cols>
  <sheetData>
    <row r="1" spans="1:4" x14ac:dyDescent="0.2">
      <c r="A1" s="8" t="s">
        <v>59</v>
      </c>
    </row>
    <row r="2" spans="1:4" ht="38.25" x14ac:dyDescent="0.2">
      <c r="A2" s="9"/>
      <c r="B2" s="25" t="s">
        <v>33</v>
      </c>
      <c r="C2" s="25" t="s">
        <v>34</v>
      </c>
      <c r="D2" s="25" t="s">
        <v>35</v>
      </c>
    </row>
    <row r="3" spans="1:4" ht="18" customHeight="1" x14ac:dyDescent="0.2">
      <c r="A3" s="30" t="s">
        <v>36</v>
      </c>
      <c r="B3" s="27">
        <v>0.73755624270711795</v>
      </c>
      <c r="C3" s="27">
        <v>0.20536756126021002</v>
      </c>
      <c r="D3" s="27">
        <v>5.7176196032672114E-2</v>
      </c>
    </row>
    <row r="4" spans="1:4" ht="18" customHeight="1" x14ac:dyDescent="0.2">
      <c r="A4" s="30" t="s">
        <v>37</v>
      </c>
      <c r="B4" s="27">
        <v>0.90417483889044548</v>
      </c>
      <c r="C4" s="27">
        <v>7.1588680302605776E-2</v>
      </c>
      <c r="D4" s="27">
        <v>2.4236480806948724E-2</v>
      </c>
    </row>
    <row r="5" spans="1:4" ht="18" customHeight="1" x14ac:dyDescent="0.2">
      <c r="A5" s="31" t="s">
        <v>38</v>
      </c>
      <c r="B5" s="28">
        <v>0.87189335743334839</v>
      </c>
      <c r="C5" s="28">
        <v>9.749209218255761E-2</v>
      </c>
      <c r="D5" s="28">
        <v>3.061455038409399E-2</v>
      </c>
    </row>
    <row r="6" spans="1:4" ht="18" customHeight="1" x14ac:dyDescent="0.2">
      <c r="A6" s="48" t="s">
        <v>41</v>
      </c>
      <c r="B6" s="74">
        <v>0.95600420119033724</v>
      </c>
      <c r="C6" s="74">
        <v>2.9291632629244953E-2</v>
      </c>
      <c r="D6" s="74">
        <v>1.4704166180417784E-2</v>
      </c>
    </row>
    <row r="7" spans="1:4" ht="18" customHeight="1" x14ac:dyDescent="0.2">
      <c r="A7" s="50" t="s">
        <v>78</v>
      </c>
      <c r="B7" s="49">
        <v>0.91326559898972504</v>
      </c>
      <c r="C7" s="49">
        <v>6.3945812525113374E-2</v>
      </c>
      <c r="D7" s="49">
        <v>2.2788588485161586E-2</v>
      </c>
    </row>
    <row r="8" spans="1:4" x14ac:dyDescent="0.2">
      <c r="A8" s="57" t="s">
        <v>97</v>
      </c>
    </row>
    <row r="9" spans="1:4" x14ac:dyDescent="0.2">
      <c r="A9" s="57" t="s">
        <v>81</v>
      </c>
    </row>
    <row r="10" spans="1:4" x14ac:dyDescent="0.2">
      <c r="A10" s="57" t="s">
        <v>98</v>
      </c>
    </row>
    <row r="11" spans="1:4" x14ac:dyDescent="0.2">
      <c r="A11" s="9"/>
    </row>
    <row r="12" spans="1:4" x14ac:dyDescent="0.2">
      <c r="A12" s="61" t="s">
        <v>106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workbookViewId="0">
      <selection activeCell="A17" sqref="A17"/>
    </sheetView>
  </sheetViews>
  <sheetFormatPr baseColWidth="10" defaultRowHeight="12.75" x14ac:dyDescent="0.2"/>
  <cols>
    <col min="1" max="16384" width="11.42578125" style="15"/>
  </cols>
  <sheetData>
    <row r="1" spans="1:8" x14ac:dyDescent="0.2">
      <c r="A1" s="8" t="s">
        <v>89</v>
      </c>
    </row>
    <row r="2" spans="1:8" x14ac:dyDescent="0.2">
      <c r="A2" s="90" t="s">
        <v>11</v>
      </c>
      <c r="B2" s="89" t="s">
        <v>33</v>
      </c>
      <c r="C2" s="89"/>
      <c r="D2" s="89"/>
      <c r="E2" s="89" t="s">
        <v>90</v>
      </c>
      <c r="F2" s="89"/>
      <c r="G2" s="89"/>
      <c r="H2" s="90" t="s">
        <v>63</v>
      </c>
    </row>
    <row r="3" spans="1:8" ht="25.5" x14ac:dyDescent="0.2">
      <c r="A3" s="90"/>
      <c r="B3" s="63" t="s">
        <v>7</v>
      </c>
      <c r="C3" s="63" t="s">
        <v>8</v>
      </c>
      <c r="D3" s="63" t="s">
        <v>22</v>
      </c>
      <c r="E3" s="63" t="s">
        <v>7</v>
      </c>
      <c r="F3" s="63" t="s">
        <v>8</v>
      </c>
      <c r="G3" s="63" t="s">
        <v>22</v>
      </c>
      <c r="H3" s="91"/>
    </row>
    <row r="4" spans="1:8" x14ac:dyDescent="0.2">
      <c r="A4" s="39" t="s">
        <v>40</v>
      </c>
      <c r="B4" s="69">
        <v>5651</v>
      </c>
      <c r="C4" s="69">
        <v>2067</v>
      </c>
      <c r="D4" s="69">
        <v>7718</v>
      </c>
      <c r="E4" s="69">
        <v>957</v>
      </c>
      <c r="F4" s="69">
        <v>177</v>
      </c>
      <c r="G4" s="69">
        <v>1134</v>
      </c>
      <c r="H4" s="69">
        <v>8852</v>
      </c>
    </row>
    <row r="5" spans="1:8" x14ac:dyDescent="0.2">
      <c r="A5" s="39" t="s">
        <v>41</v>
      </c>
      <c r="B5" s="69">
        <v>5711</v>
      </c>
      <c r="C5" s="69">
        <v>2481</v>
      </c>
      <c r="D5" s="69">
        <v>8192</v>
      </c>
      <c r="E5" s="69">
        <v>242</v>
      </c>
      <c r="F5" s="69">
        <v>135</v>
      </c>
      <c r="G5" s="69">
        <v>377</v>
      </c>
      <c r="H5" s="69">
        <v>8569</v>
      </c>
    </row>
    <row r="6" spans="1:8" x14ac:dyDescent="0.2">
      <c r="A6" s="64" t="s">
        <v>22</v>
      </c>
      <c r="B6" s="71">
        <v>11362</v>
      </c>
      <c r="C6" s="71">
        <v>4548</v>
      </c>
      <c r="D6" s="71">
        <v>15910</v>
      </c>
      <c r="E6" s="71">
        <v>1199</v>
      </c>
      <c r="F6" s="71">
        <v>312</v>
      </c>
      <c r="G6" s="71">
        <v>1511</v>
      </c>
      <c r="H6" s="71">
        <v>17421</v>
      </c>
    </row>
    <row r="8" spans="1:8" x14ac:dyDescent="0.2">
      <c r="A8" s="90" t="s">
        <v>45</v>
      </c>
      <c r="B8" s="89" t="s">
        <v>33</v>
      </c>
      <c r="C8" s="89"/>
      <c r="D8" s="89"/>
      <c r="E8" s="89" t="s">
        <v>90</v>
      </c>
      <c r="F8" s="89"/>
      <c r="G8" s="89"/>
      <c r="H8" s="90" t="s">
        <v>63</v>
      </c>
    </row>
    <row r="9" spans="1:8" ht="25.5" x14ac:dyDescent="0.2">
      <c r="A9" s="90"/>
      <c r="B9" s="63" t="s">
        <v>7</v>
      </c>
      <c r="C9" s="63" t="s">
        <v>8</v>
      </c>
      <c r="D9" s="63" t="s">
        <v>22</v>
      </c>
      <c r="E9" s="63" t="s">
        <v>7</v>
      </c>
      <c r="F9" s="63" t="s">
        <v>8</v>
      </c>
      <c r="G9" s="63" t="s">
        <v>22</v>
      </c>
      <c r="H9" s="91"/>
    </row>
    <row r="10" spans="1:8" x14ac:dyDescent="0.2">
      <c r="A10" s="39" t="s">
        <v>40</v>
      </c>
      <c r="B10" s="19">
        <v>0.63838680524175329</v>
      </c>
      <c r="C10" s="19">
        <v>0.23350655219159511</v>
      </c>
      <c r="D10" s="19">
        <v>0.87189335743334839</v>
      </c>
      <c r="E10" s="19">
        <v>0.10811116131947582</v>
      </c>
      <c r="F10" s="19">
        <v>1.9995481247175779E-2</v>
      </c>
      <c r="G10" s="19">
        <v>0.12810664256665161</v>
      </c>
      <c r="H10" s="19">
        <v>1</v>
      </c>
    </row>
    <row r="11" spans="1:8" x14ac:dyDescent="0.2">
      <c r="A11" s="39" t="s">
        <v>41</v>
      </c>
      <c r="B11" s="19">
        <v>0.66647216711401569</v>
      </c>
      <c r="C11" s="19">
        <v>0.28953203407632161</v>
      </c>
      <c r="D11" s="19">
        <v>0.95600420119033724</v>
      </c>
      <c r="E11" s="19">
        <v>2.8241335044929396E-2</v>
      </c>
      <c r="F11" s="19">
        <v>1.47544637647333E-2</v>
      </c>
      <c r="G11" s="19">
        <v>4.3995798809662735E-2</v>
      </c>
      <c r="H11" s="19">
        <v>1</v>
      </c>
    </row>
    <row r="12" spans="1:8" x14ac:dyDescent="0.2">
      <c r="A12" s="64" t="s">
        <v>22</v>
      </c>
      <c r="B12" s="65">
        <v>0.65220136616726943</v>
      </c>
      <c r="C12" s="65">
        <v>0.26106423282245567</v>
      </c>
      <c r="D12" s="65">
        <v>0.91326559898972504</v>
      </c>
      <c r="E12" s="65">
        <v>6.8824981344354511E-2</v>
      </c>
      <c r="F12" s="65">
        <v>1.790941966592044E-2</v>
      </c>
      <c r="G12" s="65">
        <v>8.673440101027495E-2</v>
      </c>
      <c r="H12" s="65">
        <v>1</v>
      </c>
    </row>
    <row r="13" spans="1:8" s="23" customFormat="1" x14ac:dyDescent="0.2">
      <c r="A13" s="57" t="s">
        <v>99</v>
      </c>
    </row>
    <row r="14" spans="1:8" s="23" customFormat="1" x14ac:dyDescent="0.2">
      <c r="A14" s="57" t="s">
        <v>81</v>
      </c>
    </row>
    <row r="15" spans="1:8" s="23" customFormat="1" x14ac:dyDescent="0.2">
      <c r="A15" s="57" t="s">
        <v>98</v>
      </c>
    </row>
    <row r="16" spans="1:8" s="23" customFormat="1" x14ac:dyDescent="0.2">
      <c r="A16" s="9"/>
    </row>
    <row r="17" spans="1:1" s="23" customFormat="1" x14ac:dyDescent="0.2">
      <c r="A17" s="61" t="s">
        <v>106</v>
      </c>
    </row>
  </sheetData>
  <mergeCells count="8">
    <mergeCell ref="B2:D2"/>
    <mergeCell ref="E2:G2"/>
    <mergeCell ref="H2:H3"/>
    <mergeCell ref="A2:A3"/>
    <mergeCell ref="A8:A9"/>
    <mergeCell ref="B8:D8"/>
    <mergeCell ref="E8:G8"/>
    <mergeCell ref="H8:H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0"/>
  <sheetViews>
    <sheetView workbookViewId="0">
      <selection activeCell="A20" sqref="A20"/>
    </sheetView>
  </sheetViews>
  <sheetFormatPr baseColWidth="10" defaultRowHeight="12.75" x14ac:dyDescent="0.2"/>
  <cols>
    <col min="1" max="1" width="28.42578125" style="23" customWidth="1"/>
    <col min="2" max="16384" width="11.42578125" style="23"/>
  </cols>
  <sheetData>
    <row r="1" spans="1:13" x14ac:dyDescent="0.2">
      <c r="A1" s="17" t="s">
        <v>61</v>
      </c>
    </row>
    <row r="2" spans="1:13" x14ac:dyDescent="0.2">
      <c r="A2" s="9"/>
      <c r="B2" s="86" t="s">
        <v>40</v>
      </c>
      <c r="C2" s="87"/>
      <c r="D2" s="87"/>
      <c r="E2" s="87"/>
      <c r="F2" s="88"/>
      <c r="G2" s="86" t="s">
        <v>41</v>
      </c>
      <c r="H2" s="87"/>
      <c r="I2" s="87"/>
      <c r="J2" s="87"/>
      <c r="K2" s="87"/>
      <c r="L2" s="87"/>
      <c r="M2" s="88"/>
    </row>
    <row r="3" spans="1:13" x14ac:dyDescent="0.2">
      <c r="A3" s="32"/>
      <c r="B3" s="86" t="s">
        <v>7</v>
      </c>
      <c r="C3" s="88"/>
      <c r="D3" s="86" t="s">
        <v>88</v>
      </c>
      <c r="E3" s="88"/>
      <c r="F3" s="92" t="s">
        <v>22</v>
      </c>
      <c r="G3" s="86" t="s">
        <v>7</v>
      </c>
      <c r="H3" s="88"/>
      <c r="I3" s="86" t="s">
        <v>42</v>
      </c>
      <c r="J3" s="88"/>
      <c r="K3" s="86" t="s">
        <v>8</v>
      </c>
      <c r="L3" s="88"/>
      <c r="M3" s="92" t="s">
        <v>22</v>
      </c>
    </row>
    <row r="4" spans="1:13" x14ac:dyDescent="0.2">
      <c r="A4" s="33" t="s">
        <v>43</v>
      </c>
      <c r="B4" s="25" t="s">
        <v>44</v>
      </c>
      <c r="C4" s="25" t="s">
        <v>45</v>
      </c>
      <c r="D4" s="25" t="s">
        <v>44</v>
      </c>
      <c r="E4" s="25" t="s">
        <v>45</v>
      </c>
      <c r="F4" s="93"/>
      <c r="G4" s="25" t="s">
        <v>44</v>
      </c>
      <c r="H4" s="25" t="s">
        <v>45</v>
      </c>
      <c r="I4" s="25" t="s">
        <v>44</v>
      </c>
      <c r="J4" s="25" t="s">
        <v>45</v>
      </c>
      <c r="K4" s="25" t="s">
        <v>44</v>
      </c>
      <c r="L4" s="25" t="s">
        <v>45</v>
      </c>
      <c r="M4" s="93"/>
    </row>
    <row r="5" spans="1:13" x14ac:dyDescent="0.2">
      <c r="A5" s="34" t="s">
        <v>46</v>
      </c>
      <c r="B5" s="66">
        <v>2005</v>
      </c>
      <c r="C5" s="27">
        <v>0.5584958217270195</v>
      </c>
      <c r="D5" s="66">
        <v>1585</v>
      </c>
      <c r="E5" s="27">
        <v>0.4415041782729805</v>
      </c>
      <c r="F5" s="66">
        <v>3590</v>
      </c>
      <c r="G5" s="66">
        <v>1135</v>
      </c>
      <c r="H5" s="27">
        <v>0.32917633410672853</v>
      </c>
      <c r="I5" s="66">
        <v>395</v>
      </c>
      <c r="J5" s="27">
        <v>0.11455916473317865</v>
      </c>
      <c r="K5" s="66">
        <v>1918</v>
      </c>
      <c r="L5" s="27">
        <v>0.55626450116009285</v>
      </c>
      <c r="M5" s="66">
        <v>3448</v>
      </c>
    </row>
    <row r="6" spans="1:13" x14ac:dyDescent="0.2">
      <c r="A6" s="34" t="s">
        <v>47</v>
      </c>
      <c r="B6" s="66">
        <v>1265</v>
      </c>
      <c r="C6" s="27">
        <v>0.88896697118763179</v>
      </c>
      <c r="D6" s="66">
        <v>158</v>
      </c>
      <c r="E6" s="27">
        <v>0.11103302881236823</v>
      </c>
      <c r="F6" s="66">
        <v>1423</v>
      </c>
      <c r="G6" s="66">
        <v>968</v>
      </c>
      <c r="H6" s="27">
        <v>0.77378097521982414</v>
      </c>
      <c r="I6" s="66">
        <v>144</v>
      </c>
      <c r="J6" s="27">
        <v>0.11510791366906475</v>
      </c>
      <c r="K6" s="66">
        <v>139</v>
      </c>
      <c r="L6" s="27">
        <v>0.1111111111111111</v>
      </c>
      <c r="M6" s="66">
        <v>1251</v>
      </c>
    </row>
    <row r="7" spans="1:13" x14ac:dyDescent="0.2">
      <c r="A7" s="34" t="s">
        <v>48</v>
      </c>
      <c r="B7" s="66">
        <v>740</v>
      </c>
      <c r="C7" s="27">
        <v>0.88095238095238093</v>
      </c>
      <c r="D7" s="66">
        <v>100</v>
      </c>
      <c r="E7" s="27">
        <v>0.11904761904761904</v>
      </c>
      <c r="F7" s="66">
        <v>840</v>
      </c>
      <c r="G7" s="66">
        <v>1155</v>
      </c>
      <c r="H7" s="27">
        <v>0.78947368421052633</v>
      </c>
      <c r="I7" s="66">
        <v>136</v>
      </c>
      <c r="J7" s="27">
        <v>9.2959671907040325E-2</v>
      </c>
      <c r="K7" s="66">
        <v>172</v>
      </c>
      <c r="L7" s="27">
        <v>0.11756664388243336</v>
      </c>
      <c r="M7" s="66">
        <v>1463</v>
      </c>
    </row>
    <row r="8" spans="1:13" x14ac:dyDescent="0.2">
      <c r="A8" s="34" t="s">
        <v>49</v>
      </c>
      <c r="B8" s="66">
        <v>103</v>
      </c>
      <c r="C8" s="27">
        <v>0.69594594594594594</v>
      </c>
      <c r="D8" s="66">
        <v>45</v>
      </c>
      <c r="E8" s="27">
        <v>0.30405405405405406</v>
      </c>
      <c r="F8" s="66">
        <v>148</v>
      </c>
      <c r="G8" s="66">
        <v>98</v>
      </c>
      <c r="H8" s="27">
        <v>0.88288288288288286</v>
      </c>
      <c r="I8" s="66">
        <v>3</v>
      </c>
      <c r="J8" s="27">
        <v>2.7027027027027029E-2</v>
      </c>
      <c r="K8" s="66">
        <v>10</v>
      </c>
      <c r="L8" s="27">
        <v>9.0090090090090086E-2</v>
      </c>
      <c r="M8" s="66">
        <v>111</v>
      </c>
    </row>
    <row r="9" spans="1:13" x14ac:dyDescent="0.2">
      <c r="A9" s="34" t="s">
        <v>50</v>
      </c>
      <c r="B9" s="66">
        <v>76</v>
      </c>
      <c r="C9" s="27">
        <v>0.93827160493827155</v>
      </c>
      <c r="D9" s="66">
        <v>5</v>
      </c>
      <c r="E9" s="27">
        <v>6.1728395061728392E-2</v>
      </c>
      <c r="F9" s="66">
        <v>81</v>
      </c>
      <c r="G9" s="66">
        <v>88</v>
      </c>
      <c r="H9" s="27">
        <v>0.93617021276595747</v>
      </c>
      <c r="I9" s="66">
        <v>2</v>
      </c>
      <c r="J9" s="27">
        <v>2.1276595744680851E-2</v>
      </c>
      <c r="K9" s="66">
        <v>4</v>
      </c>
      <c r="L9" s="27">
        <v>4.2553191489361701E-2</v>
      </c>
      <c r="M9" s="66">
        <v>94</v>
      </c>
    </row>
    <row r="10" spans="1:13" x14ac:dyDescent="0.2">
      <c r="A10" s="34" t="s">
        <v>51</v>
      </c>
      <c r="B10" s="66">
        <v>53</v>
      </c>
      <c r="C10" s="27">
        <v>1</v>
      </c>
      <c r="D10" s="66"/>
      <c r="E10" s="27">
        <v>0</v>
      </c>
      <c r="F10" s="66">
        <v>53</v>
      </c>
      <c r="G10" s="66">
        <v>31</v>
      </c>
      <c r="H10" s="27">
        <v>0.86111111111111116</v>
      </c>
      <c r="I10" s="66"/>
      <c r="J10" s="27">
        <v>0</v>
      </c>
      <c r="K10" s="66">
        <v>5</v>
      </c>
      <c r="L10" s="27">
        <v>0.1388888888888889</v>
      </c>
      <c r="M10" s="66">
        <v>36</v>
      </c>
    </row>
    <row r="11" spans="1:13" x14ac:dyDescent="0.2">
      <c r="A11" s="34" t="s">
        <v>52</v>
      </c>
      <c r="B11" s="66">
        <v>178</v>
      </c>
      <c r="C11" s="27">
        <v>0.85990338164251212</v>
      </c>
      <c r="D11" s="66">
        <v>29</v>
      </c>
      <c r="E11" s="27">
        <v>0.14009661835748793</v>
      </c>
      <c r="F11" s="66">
        <v>207</v>
      </c>
      <c r="G11" s="66">
        <v>244</v>
      </c>
      <c r="H11" s="27">
        <v>0.82432432432432434</v>
      </c>
      <c r="I11" s="66">
        <v>11</v>
      </c>
      <c r="J11" s="27">
        <v>3.7162162162162164E-2</v>
      </c>
      <c r="K11" s="66">
        <v>41</v>
      </c>
      <c r="L11" s="27">
        <v>0.13851351351351351</v>
      </c>
      <c r="M11" s="66">
        <v>296</v>
      </c>
    </row>
    <row r="12" spans="1:13" x14ac:dyDescent="0.2">
      <c r="A12" s="34" t="s">
        <v>53</v>
      </c>
      <c r="B12" s="66">
        <v>1168</v>
      </c>
      <c r="C12" s="27">
        <v>0.86582653817642696</v>
      </c>
      <c r="D12" s="66">
        <v>181</v>
      </c>
      <c r="E12" s="27">
        <v>0.13417346182357301</v>
      </c>
      <c r="F12" s="66">
        <v>1349</v>
      </c>
      <c r="G12" s="66">
        <v>762</v>
      </c>
      <c r="H12" s="27">
        <v>0.69908256880733943</v>
      </c>
      <c r="I12" s="66">
        <v>117</v>
      </c>
      <c r="J12" s="27">
        <v>0.10733944954128441</v>
      </c>
      <c r="K12" s="66">
        <v>211</v>
      </c>
      <c r="L12" s="27">
        <v>0.19357798165137616</v>
      </c>
      <c r="M12" s="66">
        <v>1090</v>
      </c>
    </row>
    <row r="13" spans="1:13" x14ac:dyDescent="0.2">
      <c r="A13" s="34" t="s">
        <v>54</v>
      </c>
      <c r="B13" s="66">
        <v>1020</v>
      </c>
      <c r="C13" s="27">
        <v>0.87855297157622736</v>
      </c>
      <c r="D13" s="66">
        <v>141</v>
      </c>
      <c r="E13" s="27">
        <v>0.12144702842377261</v>
      </c>
      <c r="F13" s="66">
        <v>1161</v>
      </c>
      <c r="G13" s="66">
        <v>549</v>
      </c>
      <c r="H13" s="27">
        <v>0.7038461538461539</v>
      </c>
      <c r="I13" s="66">
        <v>115</v>
      </c>
      <c r="J13" s="27">
        <v>0.14743589743589744</v>
      </c>
      <c r="K13" s="66">
        <v>116</v>
      </c>
      <c r="L13" s="27">
        <v>0.14871794871794872</v>
      </c>
      <c r="M13" s="66">
        <v>780</v>
      </c>
    </row>
    <row r="14" spans="1:13" x14ac:dyDescent="0.2">
      <c r="A14" s="35" t="s">
        <v>22</v>
      </c>
      <c r="B14" s="68">
        <v>6608</v>
      </c>
      <c r="C14" s="28">
        <v>0.74649796656122913</v>
      </c>
      <c r="D14" s="68">
        <v>2244</v>
      </c>
      <c r="E14" s="28">
        <v>0.25350203343877092</v>
      </c>
      <c r="F14" s="68">
        <v>8852</v>
      </c>
      <c r="G14" s="68">
        <v>5030</v>
      </c>
      <c r="H14" s="28">
        <v>0.58699964990080522</v>
      </c>
      <c r="I14" s="68">
        <v>923</v>
      </c>
      <c r="J14" s="28">
        <v>0.1077138522581398</v>
      </c>
      <c r="K14" s="68">
        <v>2616</v>
      </c>
      <c r="L14" s="28">
        <v>0.30528649784105494</v>
      </c>
      <c r="M14" s="68">
        <v>8569</v>
      </c>
    </row>
    <row r="15" spans="1:13" s="58" customFormat="1" x14ac:dyDescent="0.2">
      <c r="A15" s="57" t="s">
        <v>95</v>
      </c>
    </row>
    <row r="16" spans="1:13" x14ac:dyDescent="0.2">
      <c r="A16" s="57" t="s">
        <v>100</v>
      </c>
    </row>
    <row r="17" spans="1:1" x14ac:dyDescent="0.2">
      <c r="A17" s="57" t="s">
        <v>81</v>
      </c>
    </row>
    <row r="18" spans="1:1" x14ac:dyDescent="0.2">
      <c r="A18" s="57" t="s">
        <v>98</v>
      </c>
    </row>
    <row r="19" spans="1:1" x14ac:dyDescent="0.2">
      <c r="A19" s="9"/>
    </row>
    <row r="20" spans="1:1" x14ac:dyDescent="0.2">
      <c r="A20" s="61" t="s">
        <v>106</v>
      </c>
    </row>
  </sheetData>
  <mergeCells count="9">
    <mergeCell ref="B2:F2"/>
    <mergeCell ref="G2:M2"/>
    <mergeCell ref="B3:C3"/>
    <mergeCell ref="D3:E3"/>
    <mergeCell ref="F3:F4"/>
    <mergeCell ref="G3:H3"/>
    <mergeCell ref="I3:J3"/>
    <mergeCell ref="K3:L3"/>
    <mergeCell ref="M3:M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0"/>
  <sheetViews>
    <sheetView workbookViewId="0">
      <selection activeCell="A30" sqref="A30"/>
    </sheetView>
  </sheetViews>
  <sheetFormatPr baseColWidth="10" defaultRowHeight="12.75" x14ac:dyDescent="0.2"/>
  <cols>
    <col min="1" max="1" width="26.28515625" style="15" customWidth="1"/>
    <col min="2" max="16384" width="11.42578125" style="15"/>
  </cols>
  <sheetData>
    <row r="1" spans="1:1" x14ac:dyDescent="0.2">
      <c r="A1" s="8" t="s">
        <v>55</v>
      </c>
    </row>
    <row r="20" spans="1:3" x14ac:dyDescent="0.2">
      <c r="A20" s="11"/>
      <c r="B20" s="18" t="s">
        <v>11</v>
      </c>
      <c r="C20" s="18" t="s">
        <v>45</v>
      </c>
    </row>
    <row r="21" spans="1:3" x14ac:dyDescent="0.2">
      <c r="A21" s="21" t="s">
        <v>42</v>
      </c>
      <c r="B21" s="72">
        <v>923</v>
      </c>
      <c r="C21" s="54">
        <f>B21/$B$25</f>
        <v>0.10773899848254932</v>
      </c>
    </row>
    <row r="22" spans="1:3" x14ac:dyDescent="0.2">
      <c r="A22" s="21" t="s">
        <v>56</v>
      </c>
      <c r="B22" s="72">
        <v>1246</v>
      </c>
      <c r="C22" s="54">
        <f>B22/$B$25</f>
        <v>0.14544181160266137</v>
      </c>
    </row>
    <row r="23" spans="1:3" x14ac:dyDescent="0.2">
      <c r="A23" s="21" t="s">
        <v>57</v>
      </c>
      <c r="B23" s="72">
        <v>466</v>
      </c>
      <c r="C23" s="54">
        <f>B23/$B$25</f>
        <v>5.4394770631492936E-2</v>
      </c>
    </row>
    <row r="24" spans="1:3" x14ac:dyDescent="0.2">
      <c r="A24" s="21" t="s">
        <v>58</v>
      </c>
      <c r="B24" s="72">
        <v>5932</v>
      </c>
      <c r="C24" s="54">
        <f>B24/$B$25</f>
        <v>0.69242441928329634</v>
      </c>
    </row>
    <row r="25" spans="1:3" x14ac:dyDescent="0.2">
      <c r="A25" s="22" t="s">
        <v>22</v>
      </c>
      <c r="B25" s="73">
        <f>SUM(B21:B24)</f>
        <v>8567</v>
      </c>
      <c r="C25" s="20">
        <v>1</v>
      </c>
    </row>
    <row r="26" spans="1:3" x14ac:dyDescent="0.2">
      <c r="A26" s="16" t="s">
        <v>101</v>
      </c>
    </row>
    <row r="27" spans="1:3" x14ac:dyDescent="0.2">
      <c r="A27" s="16" t="s">
        <v>83</v>
      </c>
    </row>
    <row r="28" spans="1:3" x14ac:dyDescent="0.2">
      <c r="A28" s="57" t="s">
        <v>98</v>
      </c>
    </row>
    <row r="29" spans="1:3" x14ac:dyDescent="0.2">
      <c r="A29" s="9"/>
    </row>
    <row r="30" spans="1:3" x14ac:dyDescent="0.2">
      <c r="A30" s="61" t="s">
        <v>106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workbookViewId="0">
      <selection activeCell="A11" sqref="A11"/>
    </sheetView>
  </sheetViews>
  <sheetFormatPr baseColWidth="10" defaultRowHeight="12.75" x14ac:dyDescent="0.2"/>
  <cols>
    <col min="1" max="1" width="14.140625" style="23" customWidth="1"/>
    <col min="2" max="5" width="17.7109375" style="23" customWidth="1"/>
    <col min="6" max="6" width="14.42578125" style="23" customWidth="1"/>
    <col min="7" max="16384" width="11.42578125" style="23"/>
  </cols>
  <sheetData>
    <row r="1" spans="1:7" x14ac:dyDescent="0.2">
      <c r="A1" s="8" t="s">
        <v>60</v>
      </c>
    </row>
    <row r="2" spans="1:7" ht="25.5" x14ac:dyDescent="0.2">
      <c r="A2" s="36"/>
      <c r="B2" s="25" t="s">
        <v>86</v>
      </c>
      <c r="C2" s="25" t="s">
        <v>79</v>
      </c>
      <c r="D2" s="25" t="s">
        <v>62</v>
      </c>
      <c r="E2" s="25" t="s">
        <v>80</v>
      </c>
    </row>
    <row r="3" spans="1:7" x14ac:dyDescent="0.2">
      <c r="A3" s="26" t="s">
        <v>38</v>
      </c>
      <c r="B3" s="60">
        <v>2079</v>
      </c>
      <c r="C3" s="60">
        <v>2773</v>
      </c>
      <c r="D3" s="60">
        <v>4852</v>
      </c>
      <c r="E3" s="60">
        <v>4000</v>
      </c>
      <c r="F3" s="55"/>
    </row>
    <row r="4" spans="1:7" x14ac:dyDescent="0.2">
      <c r="A4" s="26" t="s">
        <v>45</v>
      </c>
      <c r="B4" s="27">
        <f>B3/(B3+C3+E3)</f>
        <v>0.23486217803886128</v>
      </c>
      <c r="C4" s="27">
        <f>C3/(B3+C3+E3)</f>
        <v>0.31326253953908723</v>
      </c>
      <c r="D4" s="27">
        <f>D3/(B3+C3+E3)</f>
        <v>0.54812471757794845</v>
      </c>
      <c r="E4" s="27">
        <f>E3/(B3+C3+E3)</f>
        <v>0.45187528242205149</v>
      </c>
    </row>
    <row r="5" spans="1:7" x14ac:dyDescent="0.2">
      <c r="A5" s="37" t="s">
        <v>39</v>
      </c>
      <c r="B5" s="60">
        <v>574</v>
      </c>
      <c r="C5" s="60">
        <v>1727</v>
      </c>
      <c r="D5" s="60">
        <v>2301</v>
      </c>
      <c r="E5" s="60">
        <v>6268</v>
      </c>
      <c r="F5" s="55"/>
    </row>
    <row r="6" spans="1:7" x14ac:dyDescent="0.2">
      <c r="A6" s="26" t="s">
        <v>45</v>
      </c>
      <c r="B6" s="27">
        <f>B5/(B5+C5+E5)</f>
        <v>6.6985645933014357E-2</v>
      </c>
      <c r="C6" s="27">
        <f>C5/(B5+C5+E5)</f>
        <v>0.20154043645699615</v>
      </c>
      <c r="D6" s="27">
        <f>D5/(B5+C5+E5)</f>
        <v>0.26852608239001052</v>
      </c>
      <c r="E6" s="27">
        <f>E5/(B5+C5+E5)</f>
        <v>0.73147391760998948</v>
      </c>
    </row>
    <row r="7" spans="1:7" x14ac:dyDescent="0.2">
      <c r="A7" s="57" t="s">
        <v>102</v>
      </c>
    </row>
    <row r="8" spans="1:7" x14ac:dyDescent="0.2">
      <c r="A8" s="57" t="s">
        <v>84</v>
      </c>
    </row>
    <row r="9" spans="1:7" x14ac:dyDescent="0.2">
      <c r="A9" s="57" t="s">
        <v>98</v>
      </c>
    </row>
    <row r="10" spans="1:7" x14ac:dyDescent="0.2">
      <c r="A10" s="9"/>
      <c r="D10" s="55"/>
      <c r="E10" s="55"/>
    </row>
    <row r="11" spans="1:7" x14ac:dyDescent="0.2">
      <c r="A11" s="61" t="s">
        <v>106</v>
      </c>
      <c r="D11" s="55"/>
      <c r="E11" s="56"/>
      <c r="F11" s="55"/>
      <c r="G11" s="56"/>
    </row>
  </sheetData>
  <pageMargins left="0.7" right="0.7" top="0.75" bottom="0.75" header="0.3" footer="0.3"/>
  <pageSetup paperSize="9" orientation="portrait" r:id="rId1"/>
  <ignoredErrors>
    <ignoredError sqref="D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6"/>
  <sheetViews>
    <sheetView workbookViewId="0">
      <selection activeCell="A36" sqref="A36"/>
    </sheetView>
  </sheetViews>
  <sheetFormatPr baseColWidth="10" defaultRowHeight="12.75" x14ac:dyDescent="0.2"/>
  <cols>
    <col min="1" max="1" width="26.7109375" style="15" customWidth="1"/>
    <col min="2" max="4" width="11.42578125" style="15"/>
    <col min="5" max="5" width="29.42578125" style="15" bestFit="1" customWidth="1"/>
    <col min="6" max="8" width="11.42578125" style="15"/>
    <col min="9" max="9" width="25.85546875" style="15" bestFit="1" customWidth="1"/>
    <col min="10" max="16384" width="11.42578125" style="15"/>
  </cols>
  <sheetData>
    <row r="1" spans="1:1" x14ac:dyDescent="0.2">
      <c r="A1" s="12" t="s">
        <v>77</v>
      </c>
    </row>
    <row r="20" spans="1:11" x14ac:dyDescent="0.2">
      <c r="A20" s="38" t="s">
        <v>64</v>
      </c>
      <c r="B20" s="18" t="s">
        <v>40</v>
      </c>
      <c r="C20" s="18" t="s">
        <v>41</v>
      </c>
      <c r="E20" s="38" t="s">
        <v>65</v>
      </c>
      <c r="F20" s="18" t="s">
        <v>40</v>
      </c>
      <c r="G20" s="18" t="s">
        <v>41</v>
      </c>
      <c r="I20" s="38" t="s">
        <v>66</v>
      </c>
      <c r="J20" s="18" t="s">
        <v>40</v>
      </c>
      <c r="K20" s="18" t="s">
        <v>41</v>
      </c>
    </row>
    <row r="21" spans="1:11" x14ac:dyDescent="0.2">
      <c r="A21" s="39" t="s">
        <v>46</v>
      </c>
      <c r="B21" s="69">
        <v>1509</v>
      </c>
      <c r="C21" s="69">
        <v>479</v>
      </c>
      <c r="E21" s="39" t="s">
        <v>46</v>
      </c>
      <c r="F21" s="69">
        <v>3590</v>
      </c>
      <c r="G21" s="69">
        <v>3448</v>
      </c>
      <c r="I21" s="39" t="s">
        <v>46</v>
      </c>
      <c r="J21" s="19">
        <f>B21/F21</f>
        <v>0.42033426183844014</v>
      </c>
      <c r="K21" s="19">
        <f>C21/G21</f>
        <v>0.13892111368909513</v>
      </c>
    </row>
    <row r="22" spans="1:11" x14ac:dyDescent="0.2">
      <c r="A22" s="39" t="s">
        <v>47</v>
      </c>
      <c r="B22" s="69">
        <v>1020</v>
      </c>
      <c r="C22" s="69">
        <v>537</v>
      </c>
      <c r="E22" s="39" t="s">
        <v>47</v>
      </c>
      <c r="F22" s="69">
        <v>1423</v>
      </c>
      <c r="G22" s="69">
        <v>1251</v>
      </c>
      <c r="I22" s="39" t="s">
        <v>47</v>
      </c>
      <c r="J22" s="19">
        <f t="shared" ref="J22:J30" si="0">B22/F22</f>
        <v>0.71679550245959245</v>
      </c>
      <c r="K22" s="19">
        <f t="shared" ref="K22:K30" si="1">C22/G22</f>
        <v>0.42925659472422062</v>
      </c>
    </row>
    <row r="23" spans="1:11" x14ac:dyDescent="0.2">
      <c r="A23" s="39" t="s">
        <v>48</v>
      </c>
      <c r="B23" s="69">
        <v>514</v>
      </c>
      <c r="C23" s="69">
        <v>500</v>
      </c>
      <c r="E23" s="39" t="s">
        <v>48</v>
      </c>
      <c r="F23" s="69">
        <v>840</v>
      </c>
      <c r="G23" s="69">
        <v>1463</v>
      </c>
      <c r="I23" s="39" t="s">
        <v>48</v>
      </c>
      <c r="J23" s="19">
        <f t="shared" si="0"/>
        <v>0.61190476190476195</v>
      </c>
      <c r="K23" s="19">
        <f t="shared" si="1"/>
        <v>0.34176349965823649</v>
      </c>
    </row>
    <row r="24" spans="1:11" x14ac:dyDescent="0.2">
      <c r="A24" s="39" t="s">
        <v>49</v>
      </c>
      <c r="B24" s="69">
        <v>48</v>
      </c>
      <c r="C24" s="69">
        <v>24</v>
      </c>
      <c r="E24" s="39" t="s">
        <v>49</v>
      </c>
      <c r="F24" s="69">
        <v>148</v>
      </c>
      <c r="G24" s="69">
        <v>111</v>
      </c>
      <c r="I24" s="39" t="s">
        <v>49</v>
      </c>
      <c r="J24" s="19">
        <f t="shared" si="0"/>
        <v>0.32432432432432434</v>
      </c>
      <c r="K24" s="19">
        <f t="shared" si="1"/>
        <v>0.21621621621621623</v>
      </c>
    </row>
    <row r="25" spans="1:11" x14ac:dyDescent="0.2">
      <c r="A25" s="39" t="s">
        <v>50</v>
      </c>
      <c r="B25" s="69">
        <v>47</v>
      </c>
      <c r="C25" s="69">
        <v>47</v>
      </c>
      <c r="E25" s="39" t="s">
        <v>50</v>
      </c>
      <c r="F25" s="69">
        <v>81</v>
      </c>
      <c r="G25" s="69">
        <v>94</v>
      </c>
      <c r="I25" s="39" t="s">
        <v>50</v>
      </c>
      <c r="J25" s="19">
        <f t="shared" si="0"/>
        <v>0.58024691358024694</v>
      </c>
      <c r="K25" s="19">
        <f t="shared" si="1"/>
        <v>0.5</v>
      </c>
    </row>
    <row r="26" spans="1:11" x14ac:dyDescent="0.2">
      <c r="A26" s="39" t="s">
        <v>51</v>
      </c>
      <c r="B26" s="69">
        <v>40</v>
      </c>
      <c r="C26" s="69">
        <v>11</v>
      </c>
      <c r="E26" s="39" t="s">
        <v>51</v>
      </c>
      <c r="F26" s="69">
        <v>53</v>
      </c>
      <c r="G26" s="69">
        <v>36</v>
      </c>
      <c r="I26" s="39" t="s">
        <v>51</v>
      </c>
      <c r="J26" s="19">
        <f t="shared" si="0"/>
        <v>0.75471698113207553</v>
      </c>
      <c r="K26" s="19">
        <f t="shared" si="1"/>
        <v>0.30555555555555558</v>
      </c>
    </row>
    <row r="27" spans="1:11" x14ac:dyDescent="0.2">
      <c r="A27" s="39" t="s">
        <v>52</v>
      </c>
      <c r="B27" s="69">
        <v>135</v>
      </c>
      <c r="C27" s="69">
        <v>128</v>
      </c>
      <c r="E27" s="39" t="s">
        <v>52</v>
      </c>
      <c r="F27" s="69">
        <v>207</v>
      </c>
      <c r="G27" s="69">
        <v>296</v>
      </c>
      <c r="I27" s="39" t="s">
        <v>52</v>
      </c>
      <c r="J27" s="19">
        <f t="shared" si="0"/>
        <v>0.65217391304347827</v>
      </c>
      <c r="K27" s="19">
        <f t="shared" si="1"/>
        <v>0.43243243243243246</v>
      </c>
    </row>
    <row r="28" spans="1:11" x14ac:dyDescent="0.2">
      <c r="A28" s="39" t="s">
        <v>53</v>
      </c>
      <c r="B28" s="69">
        <v>776</v>
      </c>
      <c r="C28" s="69">
        <v>334</v>
      </c>
      <c r="E28" s="39" t="s">
        <v>53</v>
      </c>
      <c r="F28" s="69">
        <v>1349</v>
      </c>
      <c r="G28" s="69">
        <v>1090</v>
      </c>
      <c r="I28" s="39" t="s">
        <v>53</v>
      </c>
      <c r="J28" s="19">
        <f t="shared" si="0"/>
        <v>0.57524091919940701</v>
      </c>
      <c r="K28" s="19">
        <f t="shared" si="1"/>
        <v>0.30642201834862387</v>
      </c>
    </row>
    <row r="29" spans="1:11" x14ac:dyDescent="0.2">
      <c r="A29" s="39" t="s">
        <v>54</v>
      </c>
      <c r="B29" s="69">
        <v>763</v>
      </c>
      <c r="C29" s="69">
        <v>241</v>
      </c>
      <c r="E29" s="39" t="s">
        <v>54</v>
      </c>
      <c r="F29" s="69">
        <v>1161</v>
      </c>
      <c r="G29" s="69">
        <v>780</v>
      </c>
      <c r="I29" s="39" t="s">
        <v>54</v>
      </c>
      <c r="J29" s="19">
        <f t="shared" si="0"/>
        <v>0.657192075796727</v>
      </c>
      <c r="K29" s="19">
        <f t="shared" si="1"/>
        <v>0.30897435897435899</v>
      </c>
    </row>
    <row r="30" spans="1:11" x14ac:dyDescent="0.2">
      <c r="A30" s="40" t="s">
        <v>63</v>
      </c>
      <c r="B30" s="70">
        <v>4852</v>
      </c>
      <c r="C30" s="70">
        <v>2301</v>
      </c>
      <c r="E30" s="40" t="s">
        <v>63</v>
      </c>
      <c r="F30" s="70">
        <v>8852</v>
      </c>
      <c r="G30" s="70">
        <v>8569</v>
      </c>
      <c r="I30" s="40" t="s">
        <v>63</v>
      </c>
      <c r="J30" s="41">
        <f t="shared" si="0"/>
        <v>0.54812471757794845</v>
      </c>
      <c r="K30" s="41">
        <f t="shared" si="1"/>
        <v>0.26852608239001052</v>
      </c>
    </row>
    <row r="31" spans="1:11" s="85" customFormat="1" ht="15" customHeight="1" x14ac:dyDescent="0.2">
      <c r="A31" s="84"/>
      <c r="B31" s="94">
        <f>B30+C30</f>
        <v>7153</v>
      </c>
      <c r="C31" s="94"/>
      <c r="E31" s="84"/>
      <c r="F31" s="94">
        <f>F30+G30</f>
        <v>17421</v>
      </c>
      <c r="G31" s="94"/>
      <c r="I31" s="84"/>
      <c r="J31" s="95">
        <f>B31/F31</f>
        <v>0.4105964066356696</v>
      </c>
      <c r="K31" s="95"/>
    </row>
    <row r="32" spans="1:11" x14ac:dyDescent="0.2">
      <c r="A32" s="57" t="s">
        <v>103</v>
      </c>
    </row>
    <row r="33" spans="1:1" x14ac:dyDescent="0.2">
      <c r="A33" s="57" t="s">
        <v>81</v>
      </c>
    </row>
    <row r="34" spans="1:1" x14ac:dyDescent="0.2">
      <c r="A34" s="57" t="s">
        <v>98</v>
      </c>
    </row>
    <row r="35" spans="1:1" x14ac:dyDescent="0.2">
      <c r="A35" s="9"/>
    </row>
    <row r="36" spans="1:1" x14ac:dyDescent="0.2">
      <c r="A36" s="61" t="s">
        <v>106</v>
      </c>
    </row>
  </sheetData>
  <mergeCells count="3">
    <mergeCell ref="B31:C31"/>
    <mergeCell ref="F31:G31"/>
    <mergeCell ref="J31:K3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5"/>
  <sheetViews>
    <sheetView workbookViewId="0">
      <selection activeCell="A35" sqref="A35"/>
    </sheetView>
  </sheetViews>
  <sheetFormatPr baseColWidth="10" defaultRowHeight="12.75" x14ac:dyDescent="0.2"/>
  <cols>
    <col min="1" max="1" width="34.7109375" style="15" customWidth="1"/>
    <col min="2" max="4" width="11.42578125" style="15"/>
    <col min="5" max="5" width="29.42578125" style="15" bestFit="1" customWidth="1"/>
    <col min="6" max="8" width="11.42578125" style="15"/>
    <col min="9" max="9" width="35" style="15" bestFit="1" customWidth="1"/>
    <col min="10" max="16384" width="11.42578125" style="15"/>
  </cols>
  <sheetData>
    <row r="1" spans="1:1" x14ac:dyDescent="0.2">
      <c r="A1" s="12" t="s">
        <v>76</v>
      </c>
    </row>
    <row r="2" spans="1:1" x14ac:dyDescent="0.2">
      <c r="A2" s="9"/>
    </row>
    <row r="20" spans="1:11" x14ac:dyDescent="0.2">
      <c r="A20" s="38" t="s">
        <v>67</v>
      </c>
      <c r="B20" s="18" t="s">
        <v>40</v>
      </c>
      <c r="C20" s="18" t="s">
        <v>41</v>
      </c>
      <c r="E20" s="38" t="s">
        <v>65</v>
      </c>
      <c r="F20" s="18" t="s">
        <v>40</v>
      </c>
      <c r="G20" s="18" t="s">
        <v>41</v>
      </c>
      <c r="I20" s="38" t="s">
        <v>68</v>
      </c>
      <c r="J20" s="18" t="s">
        <v>40</v>
      </c>
      <c r="K20" s="18" t="s">
        <v>41</v>
      </c>
    </row>
    <row r="21" spans="1:11" x14ac:dyDescent="0.2">
      <c r="A21" s="39" t="s">
        <v>46</v>
      </c>
      <c r="B21" s="69">
        <v>49</v>
      </c>
      <c r="C21" s="69">
        <v>307</v>
      </c>
      <c r="E21" s="39" t="s">
        <v>46</v>
      </c>
      <c r="F21" s="69">
        <v>3590</v>
      </c>
      <c r="G21" s="69">
        <v>3448</v>
      </c>
      <c r="I21" s="39" t="s">
        <v>46</v>
      </c>
      <c r="J21" s="19">
        <f>B21/F21</f>
        <v>1.3649025069637883E-2</v>
      </c>
      <c r="K21" s="19">
        <f>C21/G21</f>
        <v>8.9037122969837582E-2</v>
      </c>
    </row>
    <row r="22" spans="1:11" x14ac:dyDescent="0.2">
      <c r="A22" s="39" t="s">
        <v>47</v>
      </c>
      <c r="B22" s="69">
        <v>31</v>
      </c>
      <c r="C22" s="69">
        <v>216</v>
      </c>
      <c r="E22" s="39" t="s">
        <v>47</v>
      </c>
      <c r="F22" s="69">
        <v>1423</v>
      </c>
      <c r="G22" s="69">
        <v>1251</v>
      </c>
      <c r="I22" s="39" t="s">
        <v>47</v>
      </c>
      <c r="J22" s="19">
        <f t="shared" ref="J22:K30" si="0">B22/F22</f>
        <v>2.1784961349262121E-2</v>
      </c>
      <c r="K22" s="19">
        <f t="shared" si="0"/>
        <v>0.17266187050359713</v>
      </c>
    </row>
    <row r="23" spans="1:11" x14ac:dyDescent="0.2">
      <c r="A23" s="39" t="s">
        <v>48</v>
      </c>
      <c r="B23" s="69">
        <v>63</v>
      </c>
      <c r="C23" s="69">
        <v>665</v>
      </c>
      <c r="E23" s="39" t="s">
        <v>48</v>
      </c>
      <c r="F23" s="69">
        <v>840</v>
      </c>
      <c r="G23" s="69">
        <v>1463</v>
      </c>
      <c r="I23" s="39" t="s">
        <v>48</v>
      </c>
      <c r="J23" s="19">
        <f t="shared" si="0"/>
        <v>7.4999999999999997E-2</v>
      </c>
      <c r="K23" s="19">
        <f t="shared" si="0"/>
        <v>0.45454545454545453</v>
      </c>
    </row>
    <row r="24" spans="1:11" x14ac:dyDescent="0.2">
      <c r="A24" s="39" t="s">
        <v>49</v>
      </c>
      <c r="B24" s="69">
        <v>29</v>
      </c>
      <c r="C24" s="69">
        <v>39</v>
      </c>
      <c r="E24" s="39" t="s">
        <v>49</v>
      </c>
      <c r="F24" s="69">
        <v>148</v>
      </c>
      <c r="G24" s="69">
        <v>111</v>
      </c>
      <c r="I24" s="39" t="s">
        <v>49</v>
      </c>
      <c r="J24" s="19">
        <f t="shared" si="0"/>
        <v>0.19594594594594594</v>
      </c>
      <c r="K24" s="19">
        <f t="shared" si="0"/>
        <v>0.35135135135135137</v>
      </c>
    </row>
    <row r="25" spans="1:11" x14ac:dyDescent="0.2">
      <c r="A25" s="39" t="s">
        <v>50</v>
      </c>
      <c r="B25" s="69">
        <v>20</v>
      </c>
      <c r="C25" s="69">
        <v>69</v>
      </c>
      <c r="E25" s="39" t="s">
        <v>50</v>
      </c>
      <c r="F25" s="69">
        <v>81</v>
      </c>
      <c r="G25" s="69">
        <v>94</v>
      </c>
      <c r="I25" s="39" t="s">
        <v>50</v>
      </c>
      <c r="J25" s="19">
        <f t="shared" si="0"/>
        <v>0.24691358024691357</v>
      </c>
      <c r="K25" s="19">
        <f t="shared" si="0"/>
        <v>0.73404255319148937</v>
      </c>
    </row>
    <row r="26" spans="1:11" x14ac:dyDescent="0.2">
      <c r="A26" s="39" t="s">
        <v>51</v>
      </c>
      <c r="B26" s="69">
        <v>1</v>
      </c>
      <c r="C26" s="69">
        <v>7</v>
      </c>
      <c r="E26" s="39" t="s">
        <v>51</v>
      </c>
      <c r="F26" s="69">
        <v>53</v>
      </c>
      <c r="G26" s="69">
        <v>36</v>
      </c>
      <c r="I26" s="39" t="s">
        <v>51</v>
      </c>
      <c r="J26" s="19">
        <f t="shared" si="0"/>
        <v>1.8867924528301886E-2</v>
      </c>
      <c r="K26" s="19">
        <f t="shared" si="0"/>
        <v>0.19444444444444445</v>
      </c>
    </row>
    <row r="27" spans="1:11" x14ac:dyDescent="0.2">
      <c r="A27" s="39" t="s">
        <v>52</v>
      </c>
      <c r="B27" s="69">
        <v>25</v>
      </c>
      <c r="C27" s="69">
        <v>182</v>
      </c>
      <c r="E27" s="39" t="s">
        <v>52</v>
      </c>
      <c r="F27" s="69">
        <v>207</v>
      </c>
      <c r="G27" s="69">
        <v>296</v>
      </c>
      <c r="I27" s="39" t="s">
        <v>52</v>
      </c>
      <c r="J27" s="19">
        <f t="shared" si="0"/>
        <v>0.12077294685990338</v>
      </c>
      <c r="K27" s="19">
        <f t="shared" si="0"/>
        <v>0.61486486486486491</v>
      </c>
    </row>
    <row r="28" spans="1:11" x14ac:dyDescent="0.2">
      <c r="A28" s="39" t="s">
        <v>53</v>
      </c>
      <c r="B28" s="69">
        <v>61</v>
      </c>
      <c r="C28" s="69">
        <v>331</v>
      </c>
      <c r="E28" s="39" t="s">
        <v>53</v>
      </c>
      <c r="F28" s="69">
        <v>1349</v>
      </c>
      <c r="G28" s="69">
        <v>1090</v>
      </c>
      <c r="I28" s="39" t="s">
        <v>53</v>
      </c>
      <c r="J28" s="19">
        <f t="shared" si="0"/>
        <v>4.5218680504077097E-2</v>
      </c>
      <c r="K28" s="19">
        <f t="shared" si="0"/>
        <v>0.30366972477064219</v>
      </c>
    </row>
    <row r="29" spans="1:11" x14ac:dyDescent="0.2">
      <c r="A29" s="39" t="s">
        <v>54</v>
      </c>
      <c r="B29" s="69">
        <v>25</v>
      </c>
      <c r="C29" s="69">
        <v>126</v>
      </c>
      <c r="E29" s="39" t="s">
        <v>54</v>
      </c>
      <c r="F29" s="69">
        <v>1161</v>
      </c>
      <c r="G29" s="69">
        <v>780</v>
      </c>
      <c r="I29" s="39" t="s">
        <v>54</v>
      </c>
      <c r="J29" s="19">
        <f t="shared" si="0"/>
        <v>2.1533161068044791E-2</v>
      </c>
      <c r="K29" s="19">
        <f t="shared" si="0"/>
        <v>0.16153846153846155</v>
      </c>
    </row>
    <row r="30" spans="1:11" x14ac:dyDescent="0.2">
      <c r="A30" s="40" t="s">
        <v>63</v>
      </c>
      <c r="B30" s="70">
        <v>304</v>
      </c>
      <c r="C30" s="70">
        <v>1942</v>
      </c>
      <c r="E30" s="40" t="s">
        <v>63</v>
      </c>
      <c r="F30" s="70">
        <v>8852</v>
      </c>
      <c r="G30" s="70">
        <v>8569</v>
      </c>
      <c r="I30" s="40" t="s">
        <v>63</v>
      </c>
      <c r="J30" s="41">
        <f t="shared" si="0"/>
        <v>3.4342521464075917E-2</v>
      </c>
      <c r="K30" s="41">
        <f t="shared" si="0"/>
        <v>0.22663087874897889</v>
      </c>
    </row>
    <row r="31" spans="1:11" x14ac:dyDescent="0.2">
      <c r="A31" s="16" t="s">
        <v>104</v>
      </c>
    </row>
    <row r="32" spans="1:11" x14ac:dyDescent="0.2">
      <c r="A32" s="16" t="s">
        <v>81</v>
      </c>
    </row>
    <row r="33" spans="1:1" x14ac:dyDescent="0.2">
      <c r="A33" s="57" t="s">
        <v>98</v>
      </c>
    </row>
    <row r="34" spans="1:1" x14ac:dyDescent="0.2">
      <c r="A34" s="9"/>
    </row>
    <row r="35" spans="1:1" x14ac:dyDescent="0.2">
      <c r="A35" s="61" t="s">
        <v>106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Figure 1</vt:lpstr>
      <vt:lpstr>Figures 2 et 3</vt:lpstr>
      <vt:lpstr>Figure 4</vt:lpstr>
      <vt:lpstr>Figure 4 bis</vt:lpstr>
      <vt:lpstr>Figure 5</vt:lpstr>
      <vt:lpstr>Figure 6</vt:lpstr>
      <vt:lpstr>Figure 7</vt:lpstr>
      <vt:lpstr>Figure 8</vt:lpstr>
      <vt:lpstr>Figure 9</vt:lpstr>
      <vt:lpstr>Figure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2025-12-04T08:20:45Z</dcterms:modified>
</cp:coreProperties>
</file>