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Figure 1" sheetId="1" r:id="rId1"/>
    <sheet name="Figures 2 et 3" sheetId="2" r:id="rId2"/>
    <sheet name="Figure 4" sheetId="3" r:id="rId3"/>
    <sheet name="Figure 4 bis" sheetId="10" r:id="rId4"/>
    <sheet name="Figure 5" sheetId="4" r:id="rId5"/>
    <sheet name="Figure 6" sheetId="5" r:id="rId6"/>
    <sheet name="Figure 7" sheetId="6" r:id="rId7"/>
    <sheet name="Figure 8" sheetId="7" r:id="rId8"/>
    <sheet name="Figure 9" sheetId="8" r:id="rId9"/>
    <sheet name="Figure 10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8" l="1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J22" i="7"/>
  <c r="K22" i="7"/>
  <c r="J23" i="7"/>
  <c r="K23" i="7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K21" i="7"/>
  <c r="J21" i="7"/>
  <c r="E6" i="6"/>
  <c r="C6" i="6"/>
  <c r="B6" i="6"/>
  <c r="E4" i="6"/>
  <c r="C4" i="6"/>
  <c r="B4" i="6"/>
  <c r="D5" i="6"/>
  <c r="D6" i="6" s="1"/>
  <c r="D3" i="6"/>
  <c r="D4" i="6" s="1"/>
  <c r="C22" i="5" l="1"/>
  <c r="C23" i="5"/>
  <c r="C24" i="5"/>
  <c r="C25" i="5"/>
  <c r="C26" i="5"/>
  <c r="C21" i="5"/>
  <c r="B27" i="5"/>
  <c r="D10" i="9" l="1"/>
  <c r="C10" i="9"/>
  <c r="D9" i="9"/>
  <c r="C9" i="9"/>
  <c r="D8" i="9"/>
  <c r="C8" i="9"/>
  <c r="E7" i="9"/>
  <c r="E6" i="9"/>
  <c r="E4" i="9"/>
  <c r="E3" i="9"/>
  <c r="D5" i="9"/>
  <c r="C5" i="9"/>
  <c r="D11" i="9" l="1"/>
  <c r="E10" i="9"/>
  <c r="E9" i="9"/>
  <c r="C11" i="9"/>
</calcChain>
</file>

<file path=xl/sharedStrings.xml><?xml version="1.0" encoding="utf-8"?>
<sst xmlns="http://schemas.openxmlformats.org/spreadsheetml/2006/main" count="278" uniqueCount="108">
  <si>
    <t>Cher</t>
  </si>
  <si>
    <t>Indre</t>
  </si>
  <si>
    <t>Loiret</t>
  </si>
  <si>
    <t>Académie</t>
  </si>
  <si>
    <t>Eure-et-Loir</t>
  </si>
  <si>
    <t>Indre-et-Loire</t>
  </si>
  <si>
    <t>Loir-et-Cher</t>
  </si>
  <si>
    <t>Classe ordinaire</t>
  </si>
  <si>
    <t>ULIS</t>
  </si>
  <si>
    <t>Ensemble</t>
  </si>
  <si>
    <t>Âge</t>
  </si>
  <si>
    <t>Effectifs</t>
  </si>
  <si>
    <t>Part des filles</t>
  </si>
  <si>
    <t>Scolarisation en classe ordinaire</t>
  </si>
  <si>
    <t>Scolarisation en ULIS</t>
  </si>
  <si>
    <t>5 ans et moins</t>
  </si>
  <si>
    <t>6 ans</t>
  </si>
  <si>
    <t>7 ans</t>
  </si>
  <si>
    <t>8 ans</t>
  </si>
  <si>
    <t>9 ans</t>
  </si>
  <si>
    <t>10 ans</t>
  </si>
  <si>
    <t>11 ans et plus</t>
  </si>
  <si>
    <t>Total</t>
  </si>
  <si>
    <r>
      <rPr>
        <b/>
        <sz val="10"/>
        <color rgb="FF673A15"/>
        <rFont val="Arial Narrow"/>
        <family val="2"/>
      </rPr>
      <t xml:space="preserve">Figure 3. </t>
    </r>
    <r>
      <rPr>
        <b/>
        <sz val="10"/>
        <color rgb="FF000000"/>
        <rFont val="Arial Narrow"/>
        <family val="2"/>
      </rPr>
      <t>Âge, sexe et mode de scolarisation des élèves en situation de handicap du 2nd degré.</t>
    </r>
  </si>
  <si>
    <r>
      <rPr>
        <b/>
        <sz val="10"/>
        <color rgb="FF673A15"/>
        <rFont val="Arial Narrow"/>
        <family val="2"/>
      </rPr>
      <t xml:space="preserve">Figure 2. </t>
    </r>
    <r>
      <rPr>
        <b/>
        <sz val="10"/>
        <color rgb="FF000000"/>
        <rFont val="Arial Narrow"/>
        <family val="2"/>
      </rPr>
      <t>Âge, sexe et mode de scolarisation des élèves en situation de handicap du 1er degré.</t>
    </r>
  </si>
  <si>
    <t>11 ans et moins</t>
  </si>
  <si>
    <t>12 ans</t>
  </si>
  <si>
    <t>13 ans</t>
  </si>
  <si>
    <t>14 ans</t>
  </si>
  <si>
    <t>15 ans</t>
  </si>
  <si>
    <t>16 ans</t>
  </si>
  <si>
    <t>17 ans</t>
  </si>
  <si>
    <t>18 ans et plus</t>
  </si>
  <si>
    <t>Temps complet</t>
  </si>
  <si>
    <t>Temps partiel        éducation nationale uniquement</t>
  </si>
  <si>
    <t>Temps partiel       éducation nationale,        scolarité partagée</t>
  </si>
  <si>
    <t>Maternelle</t>
  </si>
  <si>
    <t>Elémentaire</t>
  </si>
  <si>
    <t>Total 1er degré</t>
  </si>
  <si>
    <t>Total 2nd degré</t>
  </si>
  <si>
    <t>1er degré</t>
  </si>
  <si>
    <t>2nd degré</t>
  </si>
  <si>
    <t>SEGPA</t>
  </si>
  <si>
    <t>Troubles ou atteintes</t>
  </si>
  <si>
    <t>Eff.</t>
  </si>
  <si>
    <t>%</t>
  </si>
  <si>
    <t>Troubles intellectuels ou cognitifs</t>
  </si>
  <si>
    <t>Troubles du psychisme</t>
  </si>
  <si>
    <t>Troubles du langage ou de la parole</t>
  </si>
  <si>
    <t>Troubles auditifs</t>
  </si>
  <si>
    <t>Troubles visuels</t>
  </si>
  <si>
    <t>Troubles viscéraux</t>
  </si>
  <si>
    <t>Troubles moteurs</t>
  </si>
  <si>
    <t>Plusieurs troubles associés</t>
  </si>
  <si>
    <t>Autres troubles</t>
  </si>
  <si>
    <r>
      <t xml:space="preserve">Figure 6. </t>
    </r>
    <r>
      <rPr>
        <b/>
        <sz val="10"/>
        <color rgb="FF000000"/>
        <rFont val="Arial Narrow"/>
        <family val="2"/>
      </rPr>
      <t>Répartition des effectifs d’élèves en situation de handicap selon le  niveau d’enseignement (2nd degré)</t>
    </r>
  </si>
  <si>
    <t>2nd cycle professionnel</t>
  </si>
  <si>
    <t>2nd cycle général et technologique</t>
  </si>
  <si>
    <t>1er cycle</t>
  </si>
  <si>
    <t>Autre 2nd degré</t>
  </si>
  <si>
    <t>Niveau 1er degré</t>
  </si>
  <si>
    <r>
      <t xml:space="preserve">Figure 4. </t>
    </r>
    <r>
      <rPr>
        <b/>
        <sz val="10"/>
        <color rgb="FF000000"/>
        <rFont val="Arial Narrow"/>
        <family val="2"/>
      </rPr>
      <t>Niveau d’enseignement et mode de scolarisation.</t>
    </r>
  </si>
  <si>
    <r>
      <t xml:space="preserve">Figure 7. </t>
    </r>
    <r>
      <rPr>
        <b/>
        <sz val="10"/>
        <color rgb="FF000000"/>
        <rFont val="Arial Narrow"/>
        <family val="2"/>
      </rPr>
      <t>Répartition selon le type d’accompagnement.</t>
    </r>
  </si>
  <si>
    <r>
      <rPr>
        <b/>
        <sz val="10"/>
        <color rgb="FF673A15"/>
        <rFont val="Arial Narrow"/>
        <family val="2"/>
      </rPr>
      <t xml:space="preserve">Figure 5. </t>
    </r>
    <r>
      <rPr>
        <b/>
        <sz val="10"/>
        <color rgb="FF000000"/>
        <rFont val="Arial Narrow"/>
        <family val="2"/>
      </rPr>
      <t>Troubles ou atteintes et modalités de scolarisation pour les élèves en situation de handicap.</t>
    </r>
  </si>
  <si>
    <t>Total                       accompagnement</t>
  </si>
  <si>
    <t>Total général</t>
  </si>
  <si>
    <t>Elèves accompagnés</t>
  </si>
  <si>
    <t>Total élèves en situation de handicap</t>
  </si>
  <si>
    <t>% élèves accompagnés</t>
  </si>
  <si>
    <t>Recours à un matériel pédagogique adapté</t>
  </si>
  <si>
    <t>% recours à un matériel pédagogique adapté</t>
  </si>
  <si>
    <t>Effectifs totaux</t>
  </si>
  <si>
    <t>Elèves en situation de handicap</t>
  </si>
  <si>
    <t>Part d'élèves en situation de handicap</t>
  </si>
  <si>
    <t>Public</t>
  </si>
  <si>
    <t>Privé</t>
  </si>
  <si>
    <t>Part du privé</t>
  </si>
  <si>
    <r>
      <t xml:space="preserve">Figure 10. </t>
    </r>
    <r>
      <rPr>
        <b/>
        <sz val="10"/>
        <color rgb="FF000000"/>
        <rFont val="Arial Narrow"/>
        <family val="2"/>
      </rPr>
      <t>Les élèves en situation de handicap dans l’enseignement privé.</t>
    </r>
  </si>
  <si>
    <r>
      <rPr>
        <b/>
        <sz val="10"/>
        <color rgb="FF673A15"/>
        <rFont val="Arial Narrow"/>
        <family val="2"/>
      </rPr>
      <t xml:space="preserve">Figure 9. </t>
    </r>
    <r>
      <rPr>
        <b/>
        <sz val="10"/>
        <color rgb="FF000000"/>
        <rFont val="Arial Narrow"/>
        <family val="2"/>
      </rPr>
      <t>Le recours à un matériel pédagogique adapté selon la déficience.</t>
    </r>
  </si>
  <si>
    <r>
      <rPr>
        <b/>
        <sz val="10"/>
        <color rgb="FF673A15"/>
        <rFont val="Arial Narrow"/>
        <family val="2"/>
      </rPr>
      <t xml:space="preserve">Figure 8. </t>
    </r>
    <r>
      <rPr>
        <b/>
        <sz val="10"/>
        <color rgb="FF000000"/>
        <rFont val="Arial Narrow"/>
        <family val="2"/>
      </rPr>
      <t>L’accompagnement selon la déficience.</t>
    </r>
  </si>
  <si>
    <t>Total 1er degré et 2nd degré</t>
  </si>
  <si>
    <t>Aide mutualisée</t>
  </si>
  <si>
    <t>Pas d'accompagnement</t>
  </si>
  <si>
    <t>Champ : établissements publics et privés sous contrat du premier et second degrés, Orléans-Tours.</t>
  </si>
  <si>
    <t>Champ : établissements publics et privés sous contrat du premier degré, Orléans-Tours.</t>
  </si>
  <si>
    <t>Champ : établissements publics et privés sous contrat du second degré, Orléans-Tours.</t>
  </si>
  <si>
    <t>Champ : établissements publics et privés sous contrat du premier et second degré, Orléans-Tours.</t>
  </si>
  <si>
    <t>Lecture : 83 % des élèves du premier degré souffrant de troubles du psychisme bénéficient d’un accompagnement.</t>
  </si>
  <si>
    <r>
      <t xml:space="preserve">Figure 1. </t>
    </r>
    <r>
      <rPr>
        <b/>
        <sz val="10"/>
        <color rgb="FF000000"/>
        <rFont val="Arial Narrow"/>
        <family val="2"/>
      </rPr>
      <t>Évolution des pourcentages d’élèves en situation de handicap scolarisés, de 2019 à 2022.</t>
    </r>
  </si>
  <si>
    <t>Lecture : À la rentrée 2022, 3,4 % des élèves scolarisés dans l’académie souffrent d’un handicap.</t>
  </si>
  <si>
    <t xml:space="preserve">Sources : Enquêtes DGESCO/DEPP n°3 et 12 de 2022-2023 </t>
  </si>
  <si>
    <t>Scolarisation en ULIS ou UEEA*</t>
  </si>
  <si>
    <t>Lecture : À la rentrée 2022, les filles représentent 37 % des élèves scolarisés en ULIS dans le second degré.</t>
  </si>
  <si>
    <t>Lecture : À la rentrée 2022, 30,1 % des élèves handicapés du 1er degré sont scolarisés en ULIS ou UEEA.</t>
  </si>
  <si>
    <t>Lecture : À la rentrée 2022, 86,5 % des élèves handicapés du premier degré sont scolarisés à temps complet.</t>
  </si>
  <si>
    <t>Lecture : À la rentrée 2022, dans le 1er degré, 1 791 élèves souffrant de troubles intellectuels ou cognitifs sont scolarisés en ULIS.</t>
  </si>
  <si>
    <t>Lecture : 49 % des élèves handicapés du second degré suivent un enseignement de niveau 1er cycle.</t>
  </si>
  <si>
    <t>Aide individuelle par un AESH</t>
  </si>
  <si>
    <t>Lecture : 61,8 % des élèves du premier degré bénéficient d’un accompagnement.</t>
  </si>
  <si>
    <t>Lecture : 61 % des élèves du 2nd degré souffrant de troubles visuels bénéficient d’un matériel pédagogique adapté.</t>
  </si>
  <si>
    <t>Lecture : 8,4 % des élèves en situation de handicap sont scolarisés dans un établissement privé sous contrat de l’académie. Ils représentent 2,4 % des élèves du privé.</t>
  </si>
  <si>
    <t xml:space="preserve">Sources : Enquêtes DGESCO/DEPP n°3 et 12 </t>
  </si>
  <si>
    <t>Réf. : Stats infos, n° 23.03 © DEP</t>
  </si>
  <si>
    <t>*UEEA : Unité d'enseignement élémentaire autisme (26 élèves répartis sur 3 écoles).</t>
  </si>
  <si>
    <t>ULIS ou UEEA*</t>
  </si>
  <si>
    <r>
      <t xml:space="preserve">Figure 4bis. </t>
    </r>
    <r>
      <rPr>
        <b/>
        <sz val="10"/>
        <color rgb="FF000000"/>
        <rFont val="Arial Narrow"/>
        <family val="2"/>
      </rPr>
      <t>Niveau d’enseignement, temps et modalité de scolarisation.</t>
    </r>
  </si>
  <si>
    <t>Temps partiel à l'éducation nationale</t>
  </si>
  <si>
    <t>Lecture : À la rentrée 2022, 9 031 élèves handicapés sont scolarisés dans une classe ordinaire à temps complet. Ils représentent 60 % des effectifs totaux.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</si>
</sst>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7030A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673A15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2"/>
      <color rgb="FF000000"/>
      <name val="Times New Roman"/>
      <family val="1"/>
    </font>
    <font>
      <b/>
      <sz val="10"/>
      <color rgb="FFBE0A26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0"/>
      <color rgb="FF333333"/>
      <name val="Arial Narrow"/>
      <family val="2"/>
    </font>
    <font>
      <b/>
      <sz val="10"/>
      <color rgb="FFC60C30"/>
      <name val="Arial Narrow"/>
      <family val="2"/>
    </font>
    <font>
      <sz val="11"/>
      <color theme="1"/>
      <name val="Calibri"/>
      <family val="2"/>
      <scheme val="minor"/>
    </font>
    <font>
      <sz val="10"/>
      <color rgb="FF673A15"/>
      <name val="Arial Narro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FDA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1B29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9" fontId="10" fillId="0" borderId="1" xfId="1" applyFont="1" applyBorder="1" applyAlignment="1">
      <alignment horizontal="center"/>
    </xf>
    <xf numFmtId="9" fontId="5" fillId="2" borderId="1" xfId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5" fillId="2" borderId="1" xfId="0" applyFont="1" applyFill="1" applyBorder="1"/>
    <xf numFmtId="0" fontId="16" fillId="0" borderId="0" xfId="0" applyFont="1"/>
    <xf numFmtId="0" fontId="15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9" fontId="15" fillId="2" borderId="1" xfId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3" xfId="0" applyFont="1" applyFill="1" applyBorder="1"/>
    <xf numFmtId="0" fontId="5" fillId="4" borderId="15" xfId="0" applyFont="1" applyFill="1" applyBorder="1"/>
    <xf numFmtId="0" fontId="5" fillId="4" borderId="19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center" wrapText="1" inden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indent="1"/>
    </xf>
    <xf numFmtId="164" fontId="10" fillId="0" borderId="1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3" fontId="5" fillId="2" borderId="27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/>
    </xf>
    <xf numFmtId="3" fontId="16" fillId="0" borderId="0" xfId="0" applyNumberFormat="1" applyFont="1"/>
    <xf numFmtId="9" fontId="16" fillId="0" borderId="0" xfId="1" applyFont="1"/>
    <xf numFmtId="0" fontId="11" fillId="0" borderId="0" xfId="0" applyFont="1" applyAlignment="1">
      <alignment horizontal="left" vertical="center"/>
    </xf>
    <xf numFmtId="0" fontId="17" fillId="0" borderId="0" xfId="0" applyFont="1"/>
    <xf numFmtId="0" fontId="11" fillId="0" borderId="0" xfId="0" applyFont="1"/>
    <xf numFmtId="0" fontId="11" fillId="0" borderId="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0" xfId="0" applyFont="1"/>
    <xf numFmtId="164" fontId="0" fillId="0" borderId="0" xfId="0" applyNumberFormat="1" applyFill="1"/>
    <xf numFmtId="3" fontId="19" fillId="0" borderId="16" xfId="0" applyNumberFormat="1" applyFont="1" applyBorder="1" applyAlignment="1">
      <alignment horizontal="center"/>
    </xf>
    <xf numFmtId="3" fontId="19" fillId="0" borderId="20" xfId="0" applyNumberFormat="1" applyFont="1" applyBorder="1" applyAlignment="1">
      <alignment horizontal="center"/>
    </xf>
    <xf numFmtId="164" fontId="20" fillId="0" borderId="24" xfId="1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3" fontId="19" fillId="0" borderId="21" xfId="0" applyNumberFormat="1" applyFont="1" applyBorder="1" applyAlignment="1">
      <alignment horizontal="center"/>
    </xf>
    <xf numFmtId="164" fontId="20" fillId="0" borderId="25" xfId="1" applyNumberFormat="1" applyFont="1" applyBorder="1" applyAlignment="1">
      <alignment horizontal="center"/>
    </xf>
    <xf numFmtId="164" fontId="20" fillId="0" borderId="18" xfId="1" applyNumberFormat="1" applyFont="1" applyBorder="1" applyAlignment="1">
      <alignment horizontal="center"/>
    </xf>
    <xf numFmtId="164" fontId="20" fillId="0" borderId="22" xfId="1" applyNumberFormat="1" applyFont="1" applyBorder="1" applyAlignment="1">
      <alignment horizontal="center"/>
    </xf>
    <xf numFmtId="0" fontId="20" fillId="5" borderId="26" xfId="0" applyFont="1" applyFill="1" applyBorder="1"/>
    <xf numFmtId="3" fontId="20" fillId="0" borderId="16" xfId="0" applyNumberFormat="1" applyFont="1" applyBorder="1" applyAlignment="1">
      <alignment horizontal="center"/>
    </xf>
    <xf numFmtId="3" fontId="20" fillId="0" borderId="20" xfId="0" applyNumberFormat="1" applyFont="1" applyBorder="1" applyAlignment="1">
      <alignment horizontal="center"/>
    </xf>
    <xf numFmtId="3" fontId="20" fillId="0" borderId="17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left" vertical="center"/>
    </xf>
    <xf numFmtId="0" fontId="5" fillId="4" borderId="12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 vertical="center"/>
    </xf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9" fontId="5" fillId="6" borderId="1" xfId="1" applyFont="1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673A15"/>
      <color rgb="FFC1B29F"/>
      <color rgb="FFA38A71"/>
      <color rgb="FF856243"/>
      <color rgb="FFDFDACD"/>
      <color rgb="FFEEE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1'!$I$3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C1B29F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1'!$J$3:$P$3</c:f>
              <c:numCache>
                <c:formatCode>0.0%</c:formatCode>
                <c:ptCount val="7"/>
                <c:pt idx="0">
                  <c:v>2.6200873362445413E-2</c:v>
                </c:pt>
                <c:pt idx="1">
                  <c:v>3.1266734823036851E-2</c:v>
                </c:pt>
                <c:pt idx="2">
                  <c:v>4.1466180391676113E-2</c:v>
                </c:pt>
                <c:pt idx="3">
                  <c:v>2.8084584159350515E-2</c:v>
                </c:pt>
                <c:pt idx="4">
                  <c:v>3.0165476082828466E-2</c:v>
                </c:pt>
                <c:pt idx="5">
                  <c:v>2.0228484386900229E-2</c:v>
                </c:pt>
                <c:pt idx="6">
                  <c:v>2.7408623254094683E-2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4-475E-B5AD-7E3D4EBFC45E}"/>
            </c:ext>
          </c:extLst>
        </c:ser>
        <c:ser>
          <c:idx val="1"/>
          <c:order val="1"/>
          <c:tx>
            <c:strRef>
              <c:f>'Figure 1'!$I$4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1'!$J$4:$P$4</c:f>
              <c:numCache>
                <c:formatCode>0.0%</c:formatCode>
                <c:ptCount val="7"/>
                <c:pt idx="0">
                  <c:v>2.9036979637522064E-2</c:v>
                </c:pt>
                <c:pt idx="1">
                  <c:v>3.4566777007986417E-2</c:v>
                </c:pt>
                <c:pt idx="2">
                  <c:v>4.7347297127806345E-2</c:v>
                </c:pt>
                <c:pt idx="3">
                  <c:v>3.0500075941676794E-2</c:v>
                </c:pt>
                <c:pt idx="4">
                  <c:v>3.2785079668110728E-2</c:v>
                </c:pt>
                <c:pt idx="5">
                  <c:v>2.131306869925232E-2</c:v>
                </c:pt>
                <c:pt idx="6">
                  <c:v>2.9886426248155983E-2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75E-B5AD-7E3D4EBFC45E}"/>
            </c:ext>
          </c:extLst>
        </c:ser>
        <c:ser>
          <c:idx val="2"/>
          <c:order val="2"/>
          <c:tx>
            <c:strRef>
              <c:f>'Figure 1'!$I$5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856243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1'!$J$5:$P$5</c:f>
              <c:numCache>
                <c:formatCode>0.0%</c:formatCode>
                <c:ptCount val="7"/>
                <c:pt idx="0">
                  <c:v>3.1269106472181001E-2</c:v>
                </c:pt>
                <c:pt idx="1">
                  <c:v>3.4774705230524047E-2</c:v>
                </c:pt>
                <c:pt idx="2">
                  <c:v>4.9294196728657855E-2</c:v>
                </c:pt>
                <c:pt idx="3">
                  <c:v>3.0988162041663464E-2</c:v>
                </c:pt>
                <c:pt idx="4">
                  <c:v>3.4721318182663517E-2</c:v>
                </c:pt>
                <c:pt idx="5">
                  <c:v>2.2990095510323261E-2</c:v>
                </c:pt>
                <c:pt idx="6">
                  <c:v>3.1097588359455697E-2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4-475E-B5AD-7E3D4EBFC45E}"/>
            </c:ext>
          </c:extLst>
        </c:ser>
        <c:ser>
          <c:idx val="3"/>
          <c:order val="3"/>
          <c:tx>
            <c:strRef>
              <c:f>'Figure 1'!$I$6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cat>
            <c:strRef>
              <c:f>'Figure 1'!$J$2:$P$2</c:f>
              <c:strCache>
                <c:ptCount val="7"/>
                <c:pt idx="0">
                  <c:v>Cher</c:v>
                </c:pt>
                <c:pt idx="1">
                  <c:v>Eure-et-Loir</c:v>
                </c:pt>
                <c:pt idx="2">
                  <c:v>Indre</c:v>
                </c:pt>
                <c:pt idx="3">
                  <c:v>Indre-et-Loire</c:v>
                </c:pt>
                <c:pt idx="4">
                  <c:v>Loir-et-Cher</c:v>
                </c:pt>
                <c:pt idx="5">
                  <c:v>Loiret</c:v>
                </c:pt>
                <c:pt idx="6">
                  <c:v>Académie</c:v>
                </c:pt>
              </c:strCache>
            </c:strRef>
          </c:cat>
          <c:val>
            <c:numRef>
              <c:f>'Figure 1'!$J$6:$P$6</c:f>
              <c:numCache>
                <c:formatCode>0.0%</c:formatCode>
                <c:ptCount val="7"/>
                <c:pt idx="0">
                  <c:v>3.4516221521360357E-2</c:v>
                </c:pt>
                <c:pt idx="1">
                  <c:v>3.8189515470522468E-2</c:v>
                </c:pt>
                <c:pt idx="2">
                  <c:v>4.9470538556486712E-2</c:v>
                </c:pt>
                <c:pt idx="3">
                  <c:v>3.4908471690080885E-2</c:v>
                </c:pt>
                <c:pt idx="4">
                  <c:v>3.5879258658722823E-2</c:v>
                </c:pt>
                <c:pt idx="5">
                  <c:v>2.6518510521810878E-2</c:v>
                </c:pt>
                <c:pt idx="6">
                  <c:v>3.4127946981494225E-2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4-475E-B5AD-7E3D4EBFC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95730304"/>
        <c:axId val="1795733632"/>
      </c:barChart>
      <c:catAx>
        <c:axId val="179573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3632"/>
        <c:crosses val="autoZero"/>
        <c:auto val="1"/>
        <c:lblAlgn val="ctr"/>
        <c:lblOffset val="100"/>
        <c:noMultiLvlLbl val="0"/>
      </c:catAx>
      <c:valAx>
        <c:axId val="1795733632"/>
        <c:scaling>
          <c:orientation val="minMax"/>
          <c:max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79573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DFDACD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E7D-49C2-9A8D-8B498463870A}"/>
              </c:ext>
            </c:extLst>
          </c:dPt>
          <c:dPt>
            <c:idx val="1"/>
            <c:bubble3D val="0"/>
            <c:spPr>
              <a:solidFill>
                <a:srgbClr val="856243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E7D-49C2-9A8D-8B498463870A}"/>
              </c:ext>
            </c:extLst>
          </c:dPt>
          <c:dPt>
            <c:idx val="2"/>
            <c:bubble3D val="0"/>
            <c:spPr>
              <a:solidFill>
                <a:srgbClr val="C1B29F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E7D-49C2-9A8D-8B498463870A}"/>
              </c:ext>
            </c:extLst>
          </c:dPt>
          <c:dPt>
            <c:idx val="3"/>
            <c:bubble3D val="0"/>
            <c:spPr>
              <a:solidFill>
                <a:srgbClr val="673A15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E7D-49C2-9A8D-8B498463870A}"/>
              </c:ext>
            </c:extLst>
          </c:dPt>
          <c:dPt>
            <c:idx val="4"/>
            <c:bubble3D val="0"/>
            <c:spPr>
              <a:solidFill>
                <a:srgbClr val="EEEEE4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E7D-49C2-9A8D-8B498463870A}"/>
              </c:ext>
            </c:extLst>
          </c:dPt>
          <c:dPt>
            <c:idx val="5"/>
            <c:bubble3D val="0"/>
            <c:spPr>
              <a:solidFill>
                <a:srgbClr val="A38A71"/>
              </a:solidFill>
              <a:ln w="19050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E7D-49C2-9A8D-8B498463870A}"/>
              </c:ext>
            </c:extLst>
          </c:dPt>
          <c:dLbls>
            <c:dLbl>
              <c:idx val="0"/>
              <c:layout>
                <c:manualLayout>
                  <c:x val="4.2025062523750191E-2"/>
                  <c:y val="1.27314814814814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E7D-49C2-9A8D-8B498463870A}"/>
                </c:ext>
              </c:extLst>
            </c:dLbl>
            <c:dLbl>
              <c:idx val="1"/>
              <c:layout>
                <c:manualLayout>
                  <c:x val="1.948796804439849E-2"/>
                  <c:y val="-2.555045202682998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E7D-49C2-9A8D-8B498463870A}"/>
                </c:ext>
              </c:extLst>
            </c:dLbl>
            <c:dLbl>
              <c:idx val="2"/>
              <c:layout>
                <c:manualLayout>
                  <c:x val="1.751610594130271E-2"/>
                  <c:y val="1.929717118693496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E7D-49C2-9A8D-8B498463870A}"/>
                </c:ext>
              </c:extLst>
            </c:dLbl>
            <c:dLbl>
              <c:idx val="3"/>
              <c:layout>
                <c:manualLayout>
                  <c:x val="-8.9336762197654587E-2"/>
                  <c:y val="-1.509259259259259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E7D-49C2-9A8D-8B498463870A}"/>
                </c:ext>
              </c:extLst>
            </c:dLbl>
            <c:dLbl>
              <c:idx val="4"/>
              <c:layout>
                <c:manualLayout>
                  <c:x val="-2.8405136226658537E-2"/>
                  <c:y val="-1.715150189559638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E7D-49C2-9A8D-8B498463870A}"/>
                </c:ext>
              </c:extLst>
            </c:dLbl>
            <c:dLbl>
              <c:idx val="5"/>
              <c:layout>
                <c:manualLayout>
                  <c:x val="-2.1236688848237404E-2"/>
                  <c:y val="1.982648002333041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E7D-49C2-9A8D-8B49846387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 6'!$A$21:$A$26</c:f>
              <c:strCache>
                <c:ptCount val="6"/>
                <c:pt idx="0">
                  <c:v>SEGPA</c:v>
                </c:pt>
                <c:pt idx="1">
                  <c:v>2nd cycle professionnel</c:v>
                </c:pt>
                <c:pt idx="2">
                  <c:v>2nd cycle général et technologique</c:v>
                </c:pt>
                <c:pt idx="3">
                  <c:v>1er cycle</c:v>
                </c:pt>
                <c:pt idx="4">
                  <c:v>Autre 2nd degré</c:v>
                </c:pt>
                <c:pt idx="5">
                  <c:v>Niveau 1er degré</c:v>
                </c:pt>
              </c:strCache>
            </c:strRef>
          </c:cat>
          <c:val>
            <c:numRef>
              <c:f>'Figure 6'!$B$21:$B$26</c:f>
              <c:numCache>
                <c:formatCode>General</c:formatCode>
                <c:ptCount val="6"/>
                <c:pt idx="0">
                  <c:v>848</c:v>
                </c:pt>
                <c:pt idx="1">
                  <c:v>879</c:v>
                </c:pt>
                <c:pt idx="2">
                  <c:v>428</c:v>
                </c:pt>
                <c:pt idx="3">
                  <c:v>3529</c:v>
                </c:pt>
                <c:pt idx="4">
                  <c:v>35</c:v>
                </c:pt>
                <c:pt idx="5">
                  <c:v>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7D-49C2-9A8D-8B4984638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8'!$J$20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8'!$J$21:$J$30</c:f>
              <c:numCache>
                <c:formatCode>0%</c:formatCode>
                <c:ptCount val="10"/>
                <c:pt idx="0">
                  <c:v>0.46132823175731075</c:v>
                </c:pt>
                <c:pt idx="1">
                  <c:v>0.82557331480194585</c:v>
                </c:pt>
                <c:pt idx="2">
                  <c:v>0.7084398976982097</c:v>
                </c:pt>
                <c:pt idx="3">
                  <c:v>0.41081081081081083</c:v>
                </c:pt>
                <c:pt idx="4">
                  <c:v>0.70129870129870131</c:v>
                </c:pt>
                <c:pt idx="5">
                  <c:v>0.68918918918918914</c:v>
                </c:pt>
                <c:pt idx="6">
                  <c:v>0.76530612244897955</c:v>
                </c:pt>
                <c:pt idx="7">
                  <c:v>0.76725146198830407</c:v>
                </c:pt>
                <c:pt idx="8">
                  <c:v>0.75</c:v>
                </c:pt>
                <c:pt idx="9">
                  <c:v>0.61807952947193456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DF-4831-87C3-E3D92565AA20}"/>
            </c:ext>
          </c:extLst>
        </c:ser>
        <c:ser>
          <c:idx val="1"/>
          <c:order val="1"/>
          <c:tx>
            <c:strRef>
              <c:f>'Figure 8'!$K$20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8'!$K$21:$K$30</c:f>
              <c:numCache>
                <c:formatCode>0%</c:formatCode>
                <c:ptCount val="10"/>
                <c:pt idx="0">
                  <c:v>0.1473551637279597</c:v>
                </c:pt>
                <c:pt idx="1">
                  <c:v>0.44093851132686085</c:v>
                </c:pt>
                <c:pt idx="2">
                  <c:v>0.40195280716029291</c:v>
                </c:pt>
                <c:pt idx="3">
                  <c:v>0.19473684210526315</c:v>
                </c:pt>
                <c:pt idx="4">
                  <c:v>0.46938775510204084</c:v>
                </c:pt>
                <c:pt idx="5">
                  <c:v>0.29268292682926828</c:v>
                </c:pt>
                <c:pt idx="6">
                  <c:v>0.49546827794561932</c:v>
                </c:pt>
                <c:pt idx="7">
                  <c:v>0.43719412724306689</c:v>
                </c:pt>
                <c:pt idx="8">
                  <c:v>0.39941690962099125</c:v>
                </c:pt>
                <c:pt idx="9">
                  <c:v>0.29915943227228881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DF-4831-87C3-E3D92565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9'!$J$20</c:f>
              <c:strCache>
                <c:ptCount val="1"/>
                <c:pt idx="0">
                  <c:v>1er degré</c:v>
                </c:pt>
              </c:strCache>
            </c:strRef>
          </c:tx>
          <c:spPr>
            <a:solidFill>
              <a:srgbClr val="A38A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9'!$J$21:$J$30</c:f>
              <c:numCache>
                <c:formatCode>0%</c:formatCode>
                <c:ptCount val="10"/>
                <c:pt idx="0">
                  <c:v>7.1057666028969662E-3</c:v>
                </c:pt>
                <c:pt idx="1">
                  <c:v>1.4593467685892982E-2</c:v>
                </c:pt>
                <c:pt idx="2">
                  <c:v>8.5677749360613814E-2</c:v>
                </c:pt>
                <c:pt idx="3">
                  <c:v>0.22162162162162163</c:v>
                </c:pt>
                <c:pt idx="4">
                  <c:v>0.23376623376623376</c:v>
                </c:pt>
                <c:pt idx="5">
                  <c:v>4.0540540540540543E-2</c:v>
                </c:pt>
                <c:pt idx="6">
                  <c:v>0.11904761904761904</c:v>
                </c:pt>
                <c:pt idx="7">
                  <c:v>5.2631578947368418E-2</c:v>
                </c:pt>
                <c:pt idx="8">
                  <c:v>1.7543859649122806E-2</c:v>
                </c:pt>
                <c:pt idx="9">
                  <c:v>3.3755274261603373E-2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81-49A4-8FDD-D8AAF396AC49}"/>
            </c:ext>
          </c:extLst>
        </c:ser>
        <c:ser>
          <c:idx val="1"/>
          <c:order val="1"/>
          <c:tx>
            <c:strRef>
              <c:f>'Figure 9'!$K$20</c:f>
              <c:strCache>
                <c:ptCount val="1"/>
                <c:pt idx="0">
                  <c:v>2nd degré</c:v>
                </c:pt>
              </c:strCache>
            </c:strRef>
          </c:tx>
          <c:spPr>
            <a:solidFill>
              <a:srgbClr val="673A1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9'!$I$21:$I$30</c:f>
              <c:strCache>
                <c:ptCount val="10"/>
                <c:pt idx="0">
                  <c:v>Troubles intellectuels ou cognitifs</c:v>
                </c:pt>
                <c:pt idx="1">
                  <c:v>Troubles du psychisme</c:v>
                </c:pt>
                <c:pt idx="2">
                  <c:v>Troubles du langage ou de la parole</c:v>
                </c:pt>
                <c:pt idx="3">
                  <c:v>Troubles auditifs</c:v>
                </c:pt>
                <c:pt idx="4">
                  <c:v>Troubles visuels</c:v>
                </c:pt>
                <c:pt idx="5">
                  <c:v>Troubles viscéraux</c:v>
                </c:pt>
                <c:pt idx="6">
                  <c:v>Troubles moteurs</c:v>
                </c:pt>
                <c:pt idx="7">
                  <c:v>Plusieurs troubles associés</c:v>
                </c:pt>
                <c:pt idx="8">
                  <c:v>Autres troubles</c:v>
                </c:pt>
                <c:pt idx="9">
                  <c:v>Total général</c:v>
                </c:pt>
              </c:strCache>
            </c:strRef>
          </c:cat>
          <c:val>
            <c:numRef>
              <c:f>'Figure 9'!$K$21:$K$30</c:f>
              <c:numCache>
                <c:formatCode>0%</c:formatCode>
                <c:ptCount val="10"/>
                <c:pt idx="0">
                  <c:v>4.8803526448362722E-2</c:v>
                </c:pt>
                <c:pt idx="1">
                  <c:v>0.12135922330097088</c:v>
                </c:pt>
                <c:pt idx="2">
                  <c:v>0.4149715215622457</c:v>
                </c:pt>
                <c:pt idx="3">
                  <c:v>0.43684210526315792</c:v>
                </c:pt>
                <c:pt idx="4">
                  <c:v>0.61224489795918369</c:v>
                </c:pt>
                <c:pt idx="5">
                  <c:v>0.31707317073170732</c:v>
                </c:pt>
                <c:pt idx="6">
                  <c:v>0.58610271903323263</c:v>
                </c:pt>
                <c:pt idx="7">
                  <c:v>0.29526916802610115</c:v>
                </c:pt>
                <c:pt idx="8">
                  <c:v>0.15160349854227406</c:v>
                </c:pt>
                <c:pt idx="9">
                  <c:v>0.19264158743282347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81-49A4-8FDD-D8AAF396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5"/>
        <c:overlap val="-27"/>
        <c:axId val="1640948896"/>
        <c:axId val="1640946816"/>
      </c:barChart>
      <c:catAx>
        <c:axId val="164094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6816"/>
        <c:crosses val="autoZero"/>
        <c:auto val="1"/>
        <c:lblAlgn val="ctr"/>
        <c:lblOffset val="100"/>
        <c:noMultiLvlLbl val="0"/>
      </c:catAx>
      <c:valAx>
        <c:axId val="164094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164094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38099</xdr:rowOff>
    </xdr:from>
    <xdr:to>
      <xdr:col>7</xdr:col>
      <xdr:colOff>85725</xdr:colOff>
      <xdr:row>12</xdr:row>
      <xdr:rowOff>171449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95250</xdr:colOff>
      <xdr:row>18</xdr:row>
      <xdr:rowOff>104775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114300</xdr:rowOff>
    </xdr:from>
    <xdr:to>
      <xdr:col>6</xdr:col>
      <xdr:colOff>471488</xdr:colOff>
      <xdr:row>18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5</xdr:col>
      <xdr:colOff>700088</xdr:colOff>
      <xdr:row>18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zoomScaleNormal="100" workbookViewId="0"/>
  </sheetViews>
  <sheetFormatPr baseColWidth="10" defaultRowHeight="15" x14ac:dyDescent="0.25"/>
  <sheetData>
    <row r="1" spans="1:22" x14ac:dyDescent="0.25">
      <c r="A1" s="8" t="s">
        <v>88</v>
      </c>
    </row>
    <row r="2" spans="1:22" ht="15.75" x14ac:dyDescent="0.25">
      <c r="A2" s="10"/>
      <c r="I2" s="13"/>
      <c r="J2" s="14" t="s">
        <v>0</v>
      </c>
      <c r="K2" s="14" t="s">
        <v>4</v>
      </c>
      <c r="L2" s="14" t="s">
        <v>1</v>
      </c>
      <c r="M2" s="14" t="s">
        <v>5</v>
      </c>
      <c r="N2" s="14" t="s">
        <v>6</v>
      </c>
      <c r="O2" s="14" t="s">
        <v>2</v>
      </c>
      <c r="P2" s="14" t="s">
        <v>3</v>
      </c>
    </row>
    <row r="3" spans="1:22" x14ac:dyDescent="0.25">
      <c r="I3" s="21">
        <v>2019</v>
      </c>
      <c r="J3" s="56">
        <v>2.6200873362445413E-2</v>
      </c>
      <c r="K3" s="56">
        <v>3.1266734823036851E-2</v>
      </c>
      <c r="L3" s="56">
        <v>4.1466180391676113E-2</v>
      </c>
      <c r="M3" s="56">
        <v>2.8084584159350515E-2</v>
      </c>
      <c r="N3" s="56">
        <v>3.0165476082828466E-2</v>
      </c>
      <c r="O3" s="56">
        <v>2.0228484386900229E-2</v>
      </c>
      <c r="P3" s="56">
        <v>2.7408623254094683E-2</v>
      </c>
    </row>
    <row r="4" spans="1:22" x14ac:dyDescent="0.25">
      <c r="I4" s="21">
        <v>2020</v>
      </c>
      <c r="J4" s="56">
        <v>2.9036979637522064E-2</v>
      </c>
      <c r="K4" s="56">
        <v>3.4566777007986417E-2</v>
      </c>
      <c r="L4" s="56">
        <v>4.7347297127806345E-2</v>
      </c>
      <c r="M4" s="56">
        <v>3.0500075941676794E-2</v>
      </c>
      <c r="N4" s="56">
        <v>3.2785079668110728E-2</v>
      </c>
      <c r="O4" s="56">
        <v>2.131306869925232E-2</v>
      </c>
      <c r="P4" s="56">
        <v>2.9886426248155983E-2</v>
      </c>
    </row>
    <row r="5" spans="1:22" x14ac:dyDescent="0.25">
      <c r="I5" s="21">
        <v>2021</v>
      </c>
      <c r="J5" s="56">
        <v>3.1269106472181001E-2</v>
      </c>
      <c r="K5" s="56">
        <v>3.4774705230524047E-2</v>
      </c>
      <c r="L5" s="56">
        <v>4.9294196728657855E-2</v>
      </c>
      <c r="M5" s="56">
        <v>3.0988162041663464E-2</v>
      </c>
      <c r="N5" s="56">
        <v>3.4721318182663517E-2</v>
      </c>
      <c r="O5" s="56">
        <v>2.2990095510323261E-2</v>
      </c>
      <c r="P5" s="56">
        <v>3.1097588359455697E-2</v>
      </c>
    </row>
    <row r="6" spans="1:22" x14ac:dyDescent="0.25">
      <c r="I6" s="21">
        <v>2022</v>
      </c>
      <c r="J6" s="56">
        <v>3.4516221521360357E-2</v>
      </c>
      <c r="K6" s="56">
        <v>3.8189515470522468E-2</v>
      </c>
      <c r="L6" s="56">
        <v>4.9470538556486712E-2</v>
      </c>
      <c r="M6" s="56">
        <v>3.4908471690080885E-2</v>
      </c>
      <c r="N6" s="56">
        <v>3.5879258658722823E-2</v>
      </c>
      <c r="O6" s="56">
        <v>2.6518510521810878E-2</v>
      </c>
      <c r="P6" s="56">
        <v>3.4127946981494225E-2</v>
      </c>
    </row>
    <row r="7" spans="1:22" x14ac:dyDescent="0.25">
      <c r="J7" s="70"/>
      <c r="K7" s="70"/>
      <c r="L7" s="70"/>
      <c r="M7" s="70"/>
      <c r="N7" s="70"/>
      <c r="O7" s="70"/>
      <c r="P7" s="70"/>
    </row>
    <row r="8" spans="1:22" x14ac:dyDescent="0.25">
      <c r="J8" s="1"/>
      <c r="K8" s="1"/>
      <c r="L8" s="1"/>
      <c r="M8" s="1"/>
      <c r="N8" s="1"/>
      <c r="O8" s="1"/>
      <c r="P8" s="1"/>
    </row>
    <row r="9" spans="1:22" x14ac:dyDescent="0.25"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x14ac:dyDescent="0.25"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x14ac:dyDescent="0.25">
      <c r="J11" s="1"/>
      <c r="K11" s="1"/>
      <c r="L11" s="1"/>
      <c r="M11" s="2"/>
      <c r="N11" s="1"/>
      <c r="O11" s="1"/>
      <c r="P11" s="1"/>
      <c r="Q11" s="1"/>
      <c r="R11" s="1"/>
      <c r="S11" s="1"/>
      <c r="T11" s="1"/>
      <c r="U11" s="1"/>
      <c r="V11" s="1"/>
    </row>
    <row r="12" spans="1:22" x14ac:dyDescent="0.25"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6.5" x14ac:dyDescent="0.3">
      <c r="I13" s="3"/>
      <c r="J13" s="4"/>
      <c r="K13" s="4"/>
      <c r="L13" s="4"/>
      <c r="M13" s="4"/>
      <c r="N13" s="4"/>
      <c r="O13" s="4"/>
      <c r="P13" s="4"/>
      <c r="Q13" s="1"/>
      <c r="R13" s="1"/>
      <c r="S13" s="1"/>
      <c r="T13" s="1"/>
      <c r="U13" s="1"/>
      <c r="V13" s="1"/>
    </row>
    <row r="14" spans="1:22" ht="16.5" x14ac:dyDescent="0.3">
      <c r="A14" s="63" t="s">
        <v>89</v>
      </c>
      <c r="I14" s="5"/>
      <c r="J14" s="6"/>
      <c r="K14" s="6"/>
      <c r="L14" s="6"/>
      <c r="M14" s="6"/>
      <c r="N14" s="6"/>
      <c r="O14" s="6"/>
      <c r="P14" s="6"/>
      <c r="Q14" s="1"/>
      <c r="R14" s="1"/>
      <c r="S14" s="1"/>
      <c r="T14" s="1"/>
      <c r="U14" s="1"/>
      <c r="V14" s="1"/>
    </row>
    <row r="15" spans="1:22" ht="16.5" x14ac:dyDescent="0.3">
      <c r="A15" s="63" t="s">
        <v>83</v>
      </c>
      <c r="I15" s="5"/>
      <c r="J15" s="6"/>
      <c r="K15" s="6"/>
      <c r="L15" s="6"/>
      <c r="M15" s="6"/>
      <c r="N15" s="6"/>
      <c r="O15" s="6"/>
      <c r="P15" s="6"/>
      <c r="Q15" s="1"/>
      <c r="R15" s="1"/>
      <c r="S15" s="1"/>
      <c r="T15" s="1"/>
      <c r="U15" s="1"/>
      <c r="V15" s="1"/>
    </row>
    <row r="16" spans="1:22" ht="16.5" x14ac:dyDescent="0.3">
      <c r="A16" s="63" t="s">
        <v>101</v>
      </c>
      <c r="I16" s="7"/>
      <c r="J16" s="6"/>
      <c r="K16" s="6"/>
      <c r="L16" s="6"/>
      <c r="M16" s="6"/>
      <c r="N16" s="6"/>
      <c r="O16" s="6"/>
      <c r="P16" s="6"/>
      <c r="Q16" s="1"/>
      <c r="R16" s="1"/>
      <c r="S16" s="1"/>
      <c r="T16" s="1"/>
      <c r="U16" s="1"/>
      <c r="V16" s="1"/>
    </row>
    <row r="17" spans="1:22" x14ac:dyDescent="0.25">
      <c r="A17" s="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x14ac:dyDescent="0.25">
      <c r="A18" s="69" t="s">
        <v>102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x14ac:dyDescent="0.2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x14ac:dyDescent="0.2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x14ac:dyDescent="0.2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x14ac:dyDescent="0.25"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x14ac:dyDescent="0.25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x14ac:dyDescent="0.25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x14ac:dyDescent="0.25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x14ac:dyDescent="0.25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x14ac:dyDescent="0.25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x14ac:dyDescent="0.25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x14ac:dyDescent="0.25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x14ac:dyDescent="0.25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x14ac:dyDescent="0.25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4:22" x14ac:dyDescent="0.25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4:22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4:22" x14ac:dyDescent="0.25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4:22" x14ac:dyDescent="0.25">
      <c r="D36" s="1"/>
      <c r="E36" s="1"/>
      <c r="F36" s="1"/>
      <c r="G36" s="1"/>
      <c r="H36" s="1"/>
      <c r="Q36" s="1"/>
      <c r="R36" s="1"/>
      <c r="S36" s="1"/>
      <c r="T36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baseColWidth="10" defaultRowHeight="12.75" x14ac:dyDescent="0.2"/>
  <cols>
    <col min="1" max="1" width="8.5703125" style="15" bestFit="1" customWidth="1"/>
    <col min="2" max="2" width="30.140625" style="15" bestFit="1" customWidth="1"/>
    <col min="3" max="16384" width="11.42578125" style="15"/>
  </cols>
  <sheetData>
    <row r="1" spans="1:5" ht="13.5" thickBot="1" x14ac:dyDescent="0.25">
      <c r="A1" s="8" t="s">
        <v>77</v>
      </c>
    </row>
    <row r="2" spans="1:5" ht="13.5" thickBot="1" x14ac:dyDescent="0.25">
      <c r="A2" s="9"/>
      <c r="C2" s="46" t="s">
        <v>74</v>
      </c>
      <c r="D2" s="50" t="s">
        <v>75</v>
      </c>
      <c r="E2" s="51" t="s">
        <v>76</v>
      </c>
    </row>
    <row r="3" spans="1:5" ht="13.5" x14ac:dyDescent="0.25">
      <c r="A3" s="89" t="s">
        <v>40</v>
      </c>
      <c r="B3" s="47" t="s">
        <v>72</v>
      </c>
      <c r="C3" s="71">
        <v>7353</v>
      </c>
      <c r="D3" s="72">
        <v>468</v>
      </c>
      <c r="E3" s="73">
        <f>D3/(C3+D3)</f>
        <v>5.9838895281933258E-2</v>
      </c>
    </row>
    <row r="4" spans="1:5" ht="13.5" x14ac:dyDescent="0.25">
      <c r="A4" s="90"/>
      <c r="B4" s="48" t="s">
        <v>71</v>
      </c>
      <c r="C4" s="74">
        <v>213098</v>
      </c>
      <c r="D4" s="75">
        <v>21566</v>
      </c>
      <c r="E4" s="76">
        <f>D4/(C4+D4)</f>
        <v>9.1901612518324072E-2</v>
      </c>
    </row>
    <row r="5" spans="1:5" ht="14.25" thickBot="1" x14ac:dyDescent="0.3">
      <c r="A5" s="91"/>
      <c r="B5" s="49" t="s">
        <v>73</v>
      </c>
      <c r="C5" s="77">
        <f>C3/C4</f>
        <v>3.450525110512534E-2</v>
      </c>
      <c r="D5" s="78">
        <f>D3/D4</f>
        <v>2.1700825373272743E-2</v>
      </c>
      <c r="E5" s="79"/>
    </row>
    <row r="6" spans="1:5" ht="13.5" x14ac:dyDescent="0.25">
      <c r="A6" s="89" t="s">
        <v>41</v>
      </c>
      <c r="B6" s="47" t="s">
        <v>72</v>
      </c>
      <c r="C6" s="71">
        <v>6461</v>
      </c>
      <c r="D6" s="72">
        <v>796</v>
      </c>
      <c r="E6" s="73">
        <f>D6/(C6+D6)</f>
        <v>0.10968719856690093</v>
      </c>
    </row>
    <row r="7" spans="1:5" ht="13.5" x14ac:dyDescent="0.25">
      <c r="A7" s="90"/>
      <c r="B7" s="48" t="s">
        <v>71</v>
      </c>
      <c r="C7" s="74">
        <v>176639</v>
      </c>
      <c r="D7" s="75">
        <v>30505</v>
      </c>
      <c r="E7" s="76">
        <f>D7/(C7+D7)</f>
        <v>0.14726470474645656</v>
      </c>
    </row>
    <row r="8" spans="1:5" ht="14.25" thickBot="1" x14ac:dyDescent="0.3">
      <c r="A8" s="91"/>
      <c r="B8" s="49" t="s">
        <v>73</v>
      </c>
      <c r="C8" s="77">
        <f>C6/C7</f>
        <v>3.6577426276190421E-2</v>
      </c>
      <c r="D8" s="78">
        <f>D6/D7</f>
        <v>2.6094082937223408E-2</v>
      </c>
      <c r="E8" s="79"/>
    </row>
    <row r="9" spans="1:5" ht="13.5" x14ac:dyDescent="0.25">
      <c r="A9" s="89" t="s">
        <v>9</v>
      </c>
      <c r="B9" s="47" t="s">
        <v>72</v>
      </c>
      <c r="C9" s="80">
        <f>C6+C3</f>
        <v>13814</v>
      </c>
      <c r="D9" s="81">
        <f>D3+D6</f>
        <v>1264</v>
      </c>
      <c r="E9" s="73">
        <f>D9/(C9+D9)</f>
        <v>8.3830746783393029E-2</v>
      </c>
    </row>
    <row r="10" spans="1:5" ht="13.5" x14ac:dyDescent="0.25">
      <c r="A10" s="90"/>
      <c r="B10" s="48" t="s">
        <v>71</v>
      </c>
      <c r="C10" s="82">
        <f>C4+C7</f>
        <v>389737</v>
      </c>
      <c r="D10" s="83">
        <f>D4+D7</f>
        <v>52071</v>
      </c>
      <c r="E10" s="76">
        <f>D10/(C10+D10)</f>
        <v>0.11785888892912759</v>
      </c>
    </row>
    <row r="11" spans="1:5" ht="14.25" thickBot="1" x14ac:dyDescent="0.3">
      <c r="A11" s="91"/>
      <c r="B11" s="49" t="s">
        <v>73</v>
      </c>
      <c r="C11" s="77">
        <f>C9/C10</f>
        <v>3.5444415079912861E-2</v>
      </c>
      <c r="D11" s="78">
        <f>D9/D10</f>
        <v>2.4274548213016844E-2</v>
      </c>
      <c r="E11" s="79"/>
    </row>
    <row r="12" spans="1:5" x14ac:dyDescent="0.2">
      <c r="A12" s="63" t="s">
        <v>100</v>
      </c>
    </row>
    <row r="13" spans="1:5" x14ac:dyDescent="0.2">
      <c r="A13" s="63" t="s">
        <v>83</v>
      </c>
    </row>
    <row r="14" spans="1:5" x14ac:dyDescent="0.2">
      <c r="A14" s="63" t="s">
        <v>90</v>
      </c>
    </row>
    <row r="15" spans="1:5" x14ac:dyDescent="0.2">
      <c r="A15" s="9"/>
    </row>
    <row r="16" spans="1:5" x14ac:dyDescent="0.2">
      <c r="A16" s="69" t="s">
        <v>102</v>
      </c>
    </row>
  </sheetData>
  <mergeCells count="3">
    <mergeCell ref="A3:A5"/>
    <mergeCell ref="A6:A8"/>
    <mergeCell ref="A9:A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/>
  </sheetViews>
  <sheetFormatPr baseColWidth="10" defaultRowHeight="12.75" x14ac:dyDescent="0.2"/>
  <cols>
    <col min="1" max="16384" width="11.42578125" style="23"/>
  </cols>
  <sheetData>
    <row r="1" spans="1:9" x14ac:dyDescent="0.2">
      <c r="A1" s="12" t="s">
        <v>24</v>
      </c>
    </row>
    <row r="2" spans="1:9" ht="15" customHeight="1" x14ac:dyDescent="0.2">
      <c r="A2" s="24"/>
      <c r="B2" s="84" t="s">
        <v>7</v>
      </c>
      <c r="C2" s="85"/>
      <c r="D2" s="86"/>
      <c r="E2" s="84" t="s">
        <v>8</v>
      </c>
      <c r="F2" s="85"/>
      <c r="G2" s="86"/>
      <c r="H2" s="84" t="s">
        <v>9</v>
      </c>
      <c r="I2" s="86"/>
    </row>
    <row r="3" spans="1:9" ht="38.25" x14ac:dyDescent="0.2">
      <c r="A3" s="25" t="s">
        <v>10</v>
      </c>
      <c r="B3" s="25" t="s">
        <v>11</v>
      </c>
      <c r="C3" s="25" t="s">
        <v>12</v>
      </c>
      <c r="D3" s="25" t="s">
        <v>13</v>
      </c>
      <c r="E3" s="25" t="s">
        <v>11</v>
      </c>
      <c r="F3" s="25" t="s">
        <v>12</v>
      </c>
      <c r="G3" s="25" t="s">
        <v>91</v>
      </c>
      <c r="H3" s="25" t="s">
        <v>11</v>
      </c>
      <c r="I3" s="25" t="s">
        <v>12</v>
      </c>
    </row>
    <row r="4" spans="1:9" x14ac:dyDescent="0.2">
      <c r="A4" s="26" t="s">
        <v>15</v>
      </c>
      <c r="B4" s="26">
        <v>920</v>
      </c>
      <c r="C4" s="27">
        <v>0.29239130434782606</v>
      </c>
      <c r="D4" s="27">
        <v>0.99244875943905075</v>
      </c>
      <c r="E4" s="26">
        <v>7</v>
      </c>
      <c r="F4" s="27">
        <v>0.2857142857142857</v>
      </c>
      <c r="G4" s="27">
        <v>7.551240560949299E-3</v>
      </c>
      <c r="H4" s="26">
        <v>927</v>
      </c>
      <c r="I4" s="27">
        <v>0.29234088457389429</v>
      </c>
    </row>
    <row r="5" spans="1:9" x14ac:dyDescent="0.2">
      <c r="A5" s="26" t="s">
        <v>16</v>
      </c>
      <c r="B5" s="26">
        <v>807</v>
      </c>
      <c r="C5" s="27">
        <v>0.28872366790582404</v>
      </c>
      <c r="D5" s="27">
        <v>0.97463768115942029</v>
      </c>
      <c r="E5" s="26">
        <v>21</v>
      </c>
      <c r="F5" s="27">
        <v>0.33333333333333331</v>
      </c>
      <c r="G5" s="27">
        <v>2.5362318840579712E-2</v>
      </c>
      <c r="H5" s="26">
        <v>828</v>
      </c>
      <c r="I5" s="27">
        <v>0.28985507246376813</v>
      </c>
    </row>
    <row r="6" spans="1:9" x14ac:dyDescent="0.2">
      <c r="A6" s="26" t="s">
        <v>17</v>
      </c>
      <c r="B6" s="26">
        <v>765</v>
      </c>
      <c r="C6" s="27">
        <v>0.28888888888888886</v>
      </c>
      <c r="D6" s="27">
        <v>0.76576576576576572</v>
      </c>
      <c r="E6" s="26">
        <v>234</v>
      </c>
      <c r="F6" s="27">
        <v>0.36324786324786323</v>
      </c>
      <c r="G6" s="27">
        <v>0.23423423423423423</v>
      </c>
      <c r="H6" s="26">
        <v>999</v>
      </c>
      <c r="I6" s="27">
        <v>0.30630630630630629</v>
      </c>
    </row>
    <row r="7" spans="1:9" x14ac:dyDescent="0.2">
      <c r="A7" s="26" t="s">
        <v>18</v>
      </c>
      <c r="B7" s="26">
        <v>821</v>
      </c>
      <c r="C7" s="27">
        <v>0.25456760048721072</v>
      </c>
      <c r="D7" s="27">
        <v>0.69576271186440675</v>
      </c>
      <c r="E7" s="26">
        <v>359</v>
      </c>
      <c r="F7" s="27">
        <v>0.35376044568245124</v>
      </c>
      <c r="G7" s="27">
        <v>0.3042372881355932</v>
      </c>
      <c r="H7" s="26">
        <v>1180</v>
      </c>
      <c r="I7" s="27">
        <v>0.28474576271186441</v>
      </c>
    </row>
    <row r="8" spans="1:9" x14ac:dyDescent="0.2">
      <c r="A8" s="26" t="s">
        <v>19</v>
      </c>
      <c r="B8" s="26">
        <v>837</v>
      </c>
      <c r="C8" s="27">
        <v>0.28793309438470727</v>
      </c>
      <c r="D8" s="27">
        <v>0.6321752265861027</v>
      </c>
      <c r="E8" s="26">
        <v>487</v>
      </c>
      <c r="F8" s="27">
        <v>0.33059548254620125</v>
      </c>
      <c r="G8" s="27">
        <v>0.3678247734138973</v>
      </c>
      <c r="H8" s="28">
        <v>1324</v>
      </c>
      <c r="I8" s="27">
        <v>0.30362537764350456</v>
      </c>
    </row>
    <row r="9" spans="1:9" x14ac:dyDescent="0.2">
      <c r="A9" s="26" t="s">
        <v>20</v>
      </c>
      <c r="B9" s="26">
        <v>871</v>
      </c>
      <c r="C9" s="27">
        <v>0.24799081515499427</v>
      </c>
      <c r="D9" s="27">
        <v>0.59413369713506137</v>
      </c>
      <c r="E9" s="26">
        <v>595</v>
      </c>
      <c r="F9" s="27">
        <v>0.34789915966386553</v>
      </c>
      <c r="G9" s="27">
        <v>0.40586630286493863</v>
      </c>
      <c r="H9" s="28">
        <v>1466</v>
      </c>
      <c r="I9" s="27">
        <v>0.28854024556616642</v>
      </c>
    </row>
    <row r="10" spans="1:9" x14ac:dyDescent="0.2">
      <c r="A10" s="26" t="s">
        <v>21</v>
      </c>
      <c r="B10" s="26">
        <v>448</v>
      </c>
      <c r="C10" s="27">
        <v>0.31026785714285715</v>
      </c>
      <c r="D10" s="27">
        <v>0.40838650865998177</v>
      </c>
      <c r="E10" s="26">
        <v>649</v>
      </c>
      <c r="F10" s="27">
        <v>0.38828967642526963</v>
      </c>
      <c r="G10" s="27">
        <v>0.59161349134001828</v>
      </c>
      <c r="H10" s="26">
        <v>1097</v>
      </c>
      <c r="I10" s="27">
        <v>0.35642661804922515</v>
      </c>
    </row>
    <row r="11" spans="1:9" x14ac:dyDescent="0.2">
      <c r="A11" s="57" t="s">
        <v>22</v>
      </c>
      <c r="B11" s="58">
        <v>5469</v>
      </c>
      <c r="C11" s="59">
        <v>0.27939294203693543</v>
      </c>
      <c r="D11" s="59">
        <v>0.69927119294207907</v>
      </c>
      <c r="E11" s="58">
        <v>2352</v>
      </c>
      <c r="F11" s="59">
        <v>0.35756802721088438</v>
      </c>
      <c r="G11" s="59">
        <v>0.30072880705792099</v>
      </c>
      <c r="H11" s="58">
        <v>7821</v>
      </c>
      <c r="I11" s="59">
        <v>0.30290244214294848</v>
      </c>
    </row>
    <row r="12" spans="1:9" s="64" customFormat="1" x14ac:dyDescent="0.2">
      <c r="A12" s="63" t="s">
        <v>103</v>
      </c>
    </row>
    <row r="13" spans="1:9" s="64" customFormat="1" x14ac:dyDescent="0.2">
      <c r="A13" s="63" t="s">
        <v>93</v>
      </c>
    </row>
    <row r="14" spans="1:9" s="64" customFormat="1" x14ac:dyDescent="0.2">
      <c r="A14" s="63" t="s">
        <v>84</v>
      </c>
    </row>
    <row r="15" spans="1:9" s="64" customFormat="1" x14ac:dyDescent="0.2">
      <c r="A15" s="63" t="s">
        <v>90</v>
      </c>
    </row>
    <row r="16" spans="1:9" x14ac:dyDescent="0.2">
      <c r="A16" s="9"/>
    </row>
    <row r="17" spans="1:9" x14ac:dyDescent="0.2">
      <c r="A17" s="12" t="s">
        <v>23</v>
      </c>
    </row>
    <row r="18" spans="1:9" ht="15" customHeight="1" x14ac:dyDescent="0.2">
      <c r="A18" s="31"/>
      <c r="B18" s="84" t="s">
        <v>7</v>
      </c>
      <c r="C18" s="85"/>
      <c r="D18" s="86"/>
      <c r="E18" s="84" t="s">
        <v>8</v>
      </c>
      <c r="F18" s="85"/>
      <c r="G18" s="86"/>
      <c r="H18" s="84" t="s">
        <v>9</v>
      </c>
      <c r="I18" s="86"/>
    </row>
    <row r="19" spans="1:9" ht="38.25" x14ac:dyDescent="0.2">
      <c r="A19" s="25" t="s">
        <v>10</v>
      </c>
      <c r="B19" s="25" t="s">
        <v>11</v>
      </c>
      <c r="C19" s="25" t="s">
        <v>12</v>
      </c>
      <c r="D19" s="25" t="s">
        <v>13</v>
      </c>
      <c r="E19" s="25" t="s">
        <v>11</v>
      </c>
      <c r="F19" s="25" t="s">
        <v>12</v>
      </c>
      <c r="G19" s="25" t="s">
        <v>14</v>
      </c>
      <c r="H19" s="25" t="s">
        <v>11</v>
      </c>
      <c r="I19" s="25" t="s">
        <v>12</v>
      </c>
    </row>
    <row r="20" spans="1:9" x14ac:dyDescent="0.2">
      <c r="A20" s="26" t="s">
        <v>25</v>
      </c>
      <c r="B20" s="26">
        <v>496</v>
      </c>
      <c r="C20" s="27">
        <v>0.20766129032258066</v>
      </c>
      <c r="D20" s="27">
        <v>0.90018148820326682</v>
      </c>
      <c r="E20" s="26">
        <v>55</v>
      </c>
      <c r="F20" s="27">
        <v>0.38181818181818183</v>
      </c>
      <c r="G20" s="27">
        <v>9.9818511796733206E-2</v>
      </c>
      <c r="H20" s="26">
        <v>551</v>
      </c>
      <c r="I20" s="27">
        <v>0.22504537205081671</v>
      </c>
    </row>
    <row r="21" spans="1:9" x14ac:dyDescent="0.2">
      <c r="A21" s="26" t="s">
        <v>26</v>
      </c>
      <c r="B21" s="26">
        <v>1063</v>
      </c>
      <c r="C21" s="27">
        <v>0.26904985888993416</v>
      </c>
      <c r="D21" s="27">
        <v>0.68097373478539402</v>
      </c>
      <c r="E21" s="26">
        <v>498</v>
      </c>
      <c r="F21" s="27">
        <v>0.33734939759036142</v>
      </c>
      <c r="G21" s="27">
        <v>0.31902626521460603</v>
      </c>
      <c r="H21" s="28">
        <v>1561</v>
      </c>
      <c r="I21" s="27">
        <v>0.29083920563741189</v>
      </c>
    </row>
    <row r="22" spans="1:9" x14ac:dyDescent="0.2">
      <c r="A22" s="26" t="s">
        <v>27</v>
      </c>
      <c r="B22" s="26">
        <v>913</v>
      </c>
      <c r="C22" s="27">
        <v>0.28368017524644029</v>
      </c>
      <c r="D22" s="27">
        <v>0.60343688037012555</v>
      </c>
      <c r="E22" s="26">
        <v>600</v>
      </c>
      <c r="F22" s="27">
        <v>0.36666666666666664</v>
      </c>
      <c r="G22" s="27">
        <v>0.39656311962987439</v>
      </c>
      <c r="H22" s="28">
        <v>1513</v>
      </c>
      <c r="I22" s="27">
        <v>0.31658955717118309</v>
      </c>
    </row>
    <row r="23" spans="1:9" x14ac:dyDescent="0.2">
      <c r="A23" s="26" t="s">
        <v>28</v>
      </c>
      <c r="B23" s="26">
        <v>796</v>
      </c>
      <c r="C23" s="27">
        <v>0.26507537688442212</v>
      </c>
      <c r="D23" s="27">
        <v>0.59491778774289983</v>
      </c>
      <c r="E23" s="26">
        <v>542</v>
      </c>
      <c r="F23" s="27">
        <v>0.36715867158671589</v>
      </c>
      <c r="G23" s="27">
        <v>0.40508221225710017</v>
      </c>
      <c r="H23" s="26">
        <v>1338</v>
      </c>
      <c r="I23" s="27">
        <v>0.30642750373692079</v>
      </c>
    </row>
    <row r="24" spans="1:9" x14ac:dyDescent="0.2">
      <c r="A24" s="26" t="s">
        <v>29</v>
      </c>
      <c r="B24" s="26">
        <v>567</v>
      </c>
      <c r="C24" s="27">
        <v>0.2874779541446208</v>
      </c>
      <c r="D24" s="27">
        <v>0.55425219941348969</v>
      </c>
      <c r="E24" s="26">
        <v>456</v>
      </c>
      <c r="F24" s="27">
        <v>0.39035087719298245</v>
      </c>
      <c r="G24" s="27">
        <v>0.44574780058651026</v>
      </c>
      <c r="H24" s="26">
        <v>1023</v>
      </c>
      <c r="I24" s="27">
        <v>0.33333333333333331</v>
      </c>
    </row>
    <row r="25" spans="1:9" x14ac:dyDescent="0.2">
      <c r="A25" s="26" t="s">
        <v>30</v>
      </c>
      <c r="B25" s="26">
        <v>406</v>
      </c>
      <c r="C25" s="27">
        <v>0.30541871921182268</v>
      </c>
      <c r="D25" s="27">
        <v>0.71858407079646014</v>
      </c>
      <c r="E25" s="26">
        <v>159</v>
      </c>
      <c r="F25" s="27">
        <v>0.42767295597484278</v>
      </c>
      <c r="G25" s="27">
        <v>0.28141592920353981</v>
      </c>
      <c r="H25" s="26">
        <v>565</v>
      </c>
      <c r="I25" s="27">
        <v>0.33982300884955752</v>
      </c>
    </row>
    <row r="26" spans="1:9" x14ac:dyDescent="0.2">
      <c r="A26" s="26" t="s">
        <v>31</v>
      </c>
      <c r="B26" s="26">
        <v>307</v>
      </c>
      <c r="C26" s="27">
        <v>0.2736156351791531</v>
      </c>
      <c r="D26" s="27">
        <v>0.68222222222222217</v>
      </c>
      <c r="E26" s="26">
        <v>143</v>
      </c>
      <c r="F26" s="27">
        <v>0.36363636363636365</v>
      </c>
      <c r="G26" s="27">
        <v>0.31777777777777777</v>
      </c>
      <c r="H26" s="26">
        <v>450</v>
      </c>
      <c r="I26" s="27">
        <v>0.30222222222222223</v>
      </c>
    </row>
    <row r="27" spans="1:9" x14ac:dyDescent="0.2">
      <c r="A27" s="26" t="s">
        <v>32</v>
      </c>
      <c r="B27" s="26">
        <v>188</v>
      </c>
      <c r="C27" s="27">
        <v>0.2978723404255319</v>
      </c>
      <c r="D27" s="27">
        <v>0.734375</v>
      </c>
      <c r="E27" s="26">
        <v>68</v>
      </c>
      <c r="F27" s="27">
        <v>0.41176470588235292</v>
      </c>
      <c r="G27" s="27">
        <v>0.265625</v>
      </c>
      <c r="H27" s="26">
        <v>256</v>
      </c>
      <c r="I27" s="27">
        <v>0.328125</v>
      </c>
    </row>
    <row r="28" spans="1:9" x14ac:dyDescent="0.2">
      <c r="A28" s="25" t="s">
        <v>22</v>
      </c>
      <c r="B28" s="29">
        <v>4736</v>
      </c>
      <c r="C28" s="30">
        <v>0.27153716216216217</v>
      </c>
      <c r="D28" s="30">
        <v>0.65261127187543067</v>
      </c>
      <c r="E28" s="29">
        <v>2521</v>
      </c>
      <c r="F28" s="30">
        <v>0.37048790162633877</v>
      </c>
      <c r="G28" s="30">
        <v>0.34738872812456939</v>
      </c>
      <c r="H28" s="29">
        <v>7257</v>
      </c>
      <c r="I28" s="30">
        <v>0.30591153369160812</v>
      </c>
    </row>
    <row r="29" spans="1:9" s="64" customFormat="1" x14ac:dyDescent="0.2">
      <c r="A29" s="65" t="s">
        <v>92</v>
      </c>
    </row>
    <row r="30" spans="1:9" s="64" customFormat="1" x14ac:dyDescent="0.2">
      <c r="A30" s="65" t="s">
        <v>85</v>
      </c>
    </row>
    <row r="31" spans="1:9" s="64" customFormat="1" x14ac:dyDescent="0.2">
      <c r="A31" s="63" t="s">
        <v>90</v>
      </c>
    </row>
    <row r="32" spans="1:9" x14ac:dyDescent="0.2">
      <c r="A32" s="15"/>
    </row>
    <row r="33" spans="1:1" x14ac:dyDescent="0.2">
      <c r="A33" s="69" t="s">
        <v>102</v>
      </c>
    </row>
  </sheetData>
  <mergeCells count="6">
    <mergeCell ref="B2:D2"/>
    <mergeCell ref="E2:G2"/>
    <mergeCell ref="H2:I2"/>
    <mergeCell ref="B18:D18"/>
    <mergeCell ref="E18:G18"/>
    <mergeCell ref="H18:I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baseColWidth="10" defaultRowHeight="12.75" x14ac:dyDescent="0.2"/>
  <cols>
    <col min="1" max="1" width="24.42578125" style="23" customWidth="1"/>
    <col min="2" max="4" width="16.7109375" style="23" customWidth="1"/>
    <col min="5" max="16384" width="11.42578125" style="23"/>
  </cols>
  <sheetData>
    <row r="1" spans="1:4" x14ac:dyDescent="0.2">
      <c r="A1" s="8" t="s">
        <v>61</v>
      </c>
    </row>
    <row r="2" spans="1:4" ht="38.25" x14ac:dyDescent="0.2">
      <c r="A2" s="9"/>
      <c r="B2" s="25" t="s">
        <v>33</v>
      </c>
      <c r="C2" s="25" t="s">
        <v>34</v>
      </c>
      <c r="D2" s="25" t="s">
        <v>35</v>
      </c>
    </row>
    <row r="3" spans="1:4" ht="18" customHeight="1" x14ac:dyDescent="0.2">
      <c r="A3" s="32" t="s">
        <v>36</v>
      </c>
      <c r="B3" s="27">
        <v>0.7342557251908397</v>
      </c>
      <c r="C3" s="27">
        <v>0.13979007633587787</v>
      </c>
      <c r="D3" s="27">
        <v>0.12595419847328243</v>
      </c>
    </row>
    <row r="4" spans="1:4" ht="18" customHeight="1" x14ac:dyDescent="0.2">
      <c r="A4" s="32" t="s">
        <v>37</v>
      </c>
      <c r="B4" s="27">
        <v>0.91318777292576414</v>
      </c>
      <c r="C4" s="27">
        <v>4.0873362445414847E-2</v>
      </c>
      <c r="D4" s="27">
        <v>4.5938864628820963E-2</v>
      </c>
    </row>
    <row r="5" spans="1:4" ht="18" customHeight="1" x14ac:dyDescent="0.2">
      <c r="A5" s="33" t="s">
        <v>38</v>
      </c>
      <c r="B5" s="30">
        <v>0.8652346247282956</v>
      </c>
      <c r="C5" s="30">
        <v>6.7382687635852187E-2</v>
      </c>
      <c r="D5" s="30">
        <v>6.7382687635852187E-2</v>
      </c>
    </row>
    <row r="6" spans="1:4" ht="18" customHeight="1" x14ac:dyDescent="0.2">
      <c r="A6" s="52" t="s">
        <v>41</v>
      </c>
      <c r="B6" s="53">
        <v>0.93192779385420976</v>
      </c>
      <c r="C6" s="53">
        <v>3.872123466997382E-2</v>
      </c>
      <c r="D6" s="53">
        <v>2.9350971475816452E-2</v>
      </c>
    </row>
    <row r="7" spans="1:4" ht="18" customHeight="1" x14ac:dyDescent="0.2">
      <c r="A7" s="55" t="s">
        <v>80</v>
      </c>
      <c r="B7" s="54">
        <v>0.89733386390768011</v>
      </c>
      <c r="C7" s="54">
        <v>5.3588009019763898E-2</v>
      </c>
      <c r="D7" s="54">
        <v>4.9078127072556044E-2</v>
      </c>
    </row>
    <row r="8" spans="1:4" x14ac:dyDescent="0.2">
      <c r="A8" s="63" t="s">
        <v>94</v>
      </c>
    </row>
    <row r="9" spans="1:4" x14ac:dyDescent="0.2">
      <c r="A9" s="63" t="s">
        <v>83</v>
      </c>
    </row>
    <row r="10" spans="1:4" x14ac:dyDescent="0.2">
      <c r="A10" s="63" t="s">
        <v>90</v>
      </c>
    </row>
    <row r="11" spans="1:4" x14ac:dyDescent="0.2">
      <c r="A11" s="9"/>
    </row>
    <row r="12" spans="1:4" x14ac:dyDescent="0.2">
      <c r="A12" s="69" t="s">
        <v>102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baseColWidth="10" defaultRowHeight="12.75" x14ac:dyDescent="0.2"/>
  <cols>
    <col min="1" max="16384" width="11.42578125" style="15"/>
  </cols>
  <sheetData>
    <row r="1" spans="1:8" x14ac:dyDescent="0.2">
      <c r="A1" s="8" t="s">
        <v>105</v>
      </c>
    </row>
    <row r="2" spans="1:8" x14ac:dyDescent="0.2">
      <c r="A2" s="93" t="s">
        <v>11</v>
      </c>
      <c r="B2" s="94" t="s">
        <v>33</v>
      </c>
      <c r="C2" s="94"/>
      <c r="D2" s="94"/>
      <c r="E2" s="94" t="s">
        <v>106</v>
      </c>
      <c r="F2" s="94"/>
      <c r="G2" s="94"/>
      <c r="H2" s="93" t="s">
        <v>65</v>
      </c>
    </row>
    <row r="3" spans="1:8" ht="25.5" x14ac:dyDescent="0.2">
      <c r="A3" s="93"/>
      <c r="B3" s="92" t="s">
        <v>7</v>
      </c>
      <c r="C3" s="92" t="s">
        <v>8</v>
      </c>
      <c r="D3" s="92" t="s">
        <v>22</v>
      </c>
      <c r="E3" s="92" t="s">
        <v>7</v>
      </c>
      <c r="F3" s="92" t="s">
        <v>8</v>
      </c>
      <c r="G3" s="92" t="s">
        <v>22</v>
      </c>
      <c r="H3" s="95"/>
    </row>
    <row r="4" spans="1:8" x14ac:dyDescent="0.2">
      <c r="A4" s="41" t="s">
        <v>40</v>
      </c>
      <c r="B4" s="42">
        <v>4601</v>
      </c>
      <c r="C4" s="42">
        <v>2166</v>
      </c>
      <c r="D4" s="42">
        <v>6767</v>
      </c>
      <c r="E4" s="42">
        <v>868</v>
      </c>
      <c r="F4" s="42">
        <v>186</v>
      </c>
      <c r="G4" s="42">
        <v>1054</v>
      </c>
      <c r="H4" s="42">
        <v>7821</v>
      </c>
    </row>
    <row r="5" spans="1:8" x14ac:dyDescent="0.2">
      <c r="A5" s="41" t="s">
        <v>41</v>
      </c>
      <c r="B5" s="42">
        <v>4430</v>
      </c>
      <c r="C5" s="42">
        <v>2333</v>
      </c>
      <c r="D5" s="42">
        <v>6763</v>
      </c>
      <c r="E5" s="42">
        <v>306</v>
      </c>
      <c r="F5" s="42">
        <v>188</v>
      </c>
      <c r="G5" s="42">
        <v>494</v>
      </c>
      <c r="H5" s="42">
        <v>7257</v>
      </c>
    </row>
    <row r="6" spans="1:8" x14ac:dyDescent="0.2">
      <c r="A6" s="96" t="s">
        <v>22</v>
      </c>
      <c r="B6" s="97">
        <v>9031</v>
      </c>
      <c r="C6" s="97">
        <v>4499</v>
      </c>
      <c r="D6" s="97">
        <v>13530</v>
      </c>
      <c r="E6" s="97">
        <v>1174</v>
      </c>
      <c r="F6" s="97">
        <v>374</v>
      </c>
      <c r="G6" s="97">
        <v>1548</v>
      </c>
      <c r="H6" s="97">
        <v>15078</v>
      </c>
    </row>
    <row r="8" spans="1:8" x14ac:dyDescent="0.2">
      <c r="A8" s="93" t="s">
        <v>45</v>
      </c>
      <c r="B8" s="94" t="s">
        <v>33</v>
      </c>
      <c r="C8" s="94"/>
      <c r="D8" s="94"/>
      <c r="E8" s="94" t="s">
        <v>106</v>
      </c>
      <c r="F8" s="94"/>
      <c r="G8" s="94"/>
      <c r="H8" s="93" t="s">
        <v>65</v>
      </c>
    </row>
    <row r="9" spans="1:8" ht="25.5" x14ac:dyDescent="0.2">
      <c r="A9" s="93"/>
      <c r="B9" s="92" t="s">
        <v>7</v>
      </c>
      <c r="C9" s="92" t="s">
        <v>8</v>
      </c>
      <c r="D9" s="92" t="s">
        <v>22</v>
      </c>
      <c r="E9" s="92" t="s">
        <v>7</v>
      </c>
      <c r="F9" s="92" t="s">
        <v>8</v>
      </c>
      <c r="G9" s="92" t="s">
        <v>22</v>
      </c>
      <c r="H9" s="95"/>
    </row>
    <row r="10" spans="1:8" x14ac:dyDescent="0.2">
      <c r="A10" s="41" t="s">
        <v>40</v>
      </c>
      <c r="B10" s="19">
        <v>0.58828794271832241</v>
      </c>
      <c r="C10" s="19">
        <v>0.27694668200997313</v>
      </c>
      <c r="D10" s="19">
        <v>0.8652346247282956</v>
      </c>
      <c r="E10" s="19">
        <v>0.11098325022375655</v>
      </c>
      <c r="F10" s="19">
        <v>2.3782125047947834E-2</v>
      </c>
      <c r="G10" s="19">
        <v>0.13476537527170437</v>
      </c>
      <c r="H10" s="19">
        <v>1</v>
      </c>
    </row>
    <row r="11" spans="1:8" x14ac:dyDescent="0.2">
      <c r="A11" s="41" t="s">
        <v>41</v>
      </c>
      <c r="B11" s="19">
        <v>0.61044508750172244</v>
      </c>
      <c r="C11" s="19">
        <v>0.32148270635248727</v>
      </c>
      <c r="D11" s="19">
        <v>0.93192779385420976</v>
      </c>
      <c r="E11" s="19">
        <v>4.2166184373708143E-2</v>
      </c>
      <c r="F11" s="19">
        <v>2.5906021772082129E-2</v>
      </c>
      <c r="G11" s="19">
        <v>6.8072206145790265E-2</v>
      </c>
      <c r="H11" s="19">
        <v>1</v>
      </c>
    </row>
    <row r="12" spans="1:8" x14ac:dyDescent="0.2">
      <c r="A12" s="96" t="s">
        <v>22</v>
      </c>
      <c r="B12" s="98">
        <v>0.59895211566520756</v>
      </c>
      <c r="C12" s="98">
        <v>0.29838174824247249</v>
      </c>
      <c r="D12" s="98">
        <v>0.89733386390768011</v>
      </c>
      <c r="E12" s="98">
        <v>7.7861785382676754E-2</v>
      </c>
      <c r="F12" s="98">
        <v>2.4804350709643187E-2</v>
      </c>
      <c r="G12" s="98">
        <v>0.10266613609231993</v>
      </c>
      <c r="H12" s="98">
        <v>1</v>
      </c>
    </row>
    <row r="13" spans="1:8" s="23" customFormat="1" x14ac:dyDescent="0.2">
      <c r="A13" s="63" t="s">
        <v>107</v>
      </c>
    </row>
    <row r="14" spans="1:8" s="23" customFormat="1" x14ac:dyDescent="0.2">
      <c r="A14" s="63" t="s">
        <v>83</v>
      </c>
    </row>
    <row r="15" spans="1:8" s="23" customFormat="1" x14ac:dyDescent="0.2">
      <c r="A15" s="63" t="s">
        <v>90</v>
      </c>
    </row>
    <row r="16" spans="1:8" s="23" customFormat="1" x14ac:dyDescent="0.2">
      <c r="A16" s="9"/>
    </row>
    <row r="17" spans="1:1" s="23" customFormat="1" x14ac:dyDescent="0.2">
      <c r="A17" s="69" t="s">
        <v>102</v>
      </c>
    </row>
  </sheetData>
  <mergeCells count="8">
    <mergeCell ref="B2:D2"/>
    <mergeCell ref="E2:G2"/>
    <mergeCell ref="H2:H3"/>
    <mergeCell ref="A2:A3"/>
    <mergeCell ref="A8:A9"/>
    <mergeCell ref="B8:D8"/>
    <mergeCell ref="E8:G8"/>
    <mergeCell ref="H8:H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baseColWidth="10" defaultRowHeight="12.75" x14ac:dyDescent="0.2"/>
  <cols>
    <col min="1" max="1" width="28.42578125" style="23" customWidth="1"/>
    <col min="2" max="16384" width="11.42578125" style="23"/>
  </cols>
  <sheetData>
    <row r="1" spans="1:13" x14ac:dyDescent="0.2">
      <c r="A1" s="17" t="s">
        <v>63</v>
      </c>
    </row>
    <row r="2" spans="1:13" x14ac:dyDescent="0.2">
      <c r="A2" s="9"/>
      <c r="B2" s="84" t="s">
        <v>40</v>
      </c>
      <c r="C2" s="85"/>
      <c r="D2" s="85"/>
      <c r="E2" s="85"/>
      <c r="F2" s="86"/>
      <c r="G2" s="84" t="s">
        <v>41</v>
      </c>
      <c r="H2" s="85"/>
      <c r="I2" s="85"/>
      <c r="J2" s="85"/>
      <c r="K2" s="85"/>
      <c r="L2" s="85"/>
      <c r="M2" s="86"/>
    </row>
    <row r="3" spans="1:13" x14ac:dyDescent="0.2">
      <c r="A3" s="34"/>
      <c r="B3" s="84" t="s">
        <v>7</v>
      </c>
      <c r="C3" s="86"/>
      <c r="D3" s="84" t="s">
        <v>104</v>
      </c>
      <c r="E3" s="86"/>
      <c r="F3" s="87" t="s">
        <v>22</v>
      </c>
      <c r="G3" s="84" t="s">
        <v>7</v>
      </c>
      <c r="H3" s="86"/>
      <c r="I3" s="84" t="s">
        <v>42</v>
      </c>
      <c r="J3" s="86"/>
      <c r="K3" s="84" t="s">
        <v>8</v>
      </c>
      <c r="L3" s="86"/>
      <c r="M3" s="87" t="s">
        <v>22</v>
      </c>
    </row>
    <row r="4" spans="1:13" x14ac:dyDescent="0.2">
      <c r="A4" s="35" t="s">
        <v>43</v>
      </c>
      <c r="B4" s="25" t="s">
        <v>44</v>
      </c>
      <c r="C4" s="25" t="s">
        <v>45</v>
      </c>
      <c r="D4" s="25" t="s">
        <v>44</v>
      </c>
      <c r="E4" s="25" t="s">
        <v>45</v>
      </c>
      <c r="F4" s="88"/>
      <c r="G4" s="25" t="s">
        <v>44</v>
      </c>
      <c r="H4" s="25" t="s">
        <v>45</v>
      </c>
      <c r="I4" s="25" t="s">
        <v>44</v>
      </c>
      <c r="J4" s="25" t="s">
        <v>45</v>
      </c>
      <c r="K4" s="25" t="s">
        <v>44</v>
      </c>
      <c r="L4" s="25" t="s">
        <v>45</v>
      </c>
      <c r="M4" s="88"/>
    </row>
    <row r="5" spans="1:13" x14ac:dyDescent="0.2">
      <c r="A5" s="36" t="s">
        <v>46</v>
      </c>
      <c r="B5" s="28">
        <v>1868</v>
      </c>
      <c r="C5" s="27">
        <v>0.51052200054659747</v>
      </c>
      <c r="D5" s="28">
        <v>1791</v>
      </c>
      <c r="E5" s="27">
        <v>0.48947799945340259</v>
      </c>
      <c r="F5" s="28">
        <v>3659</v>
      </c>
      <c r="G5" s="26">
        <v>871</v>
      </c>
      <c r="H5" s="27">
        <v>0.27424433249370278</v>
      </c>
      <c r="I5" s="26">
        <v>410</v>
      </c>
      <c r="J5" s="27">
        <v>0.12909319899244331</v>
      </c>
      <c r="K5" s="28">
        <v>1895</v>
      </c>
      <c r="L5" s="27">
        <v>0.59666246851385385</v>
      </c>
      <c r="M5" s="28">
        <v>3176</v>
      </c>
    </row>
    <row r="6" spans="1:13" x14ac:dyDescent="0.2">
      <c r="A6" s="36" t="s">
        <v>47</v>
      </c>
      <c r="B6" s="28">
        <v>1275</v>
      </c>
      <c r="C6" s="27">
        <v>0.88603196664350248</v>
      </c>
      <c r="D6" s="26">
        <v>164</v>
      </c>
      <c r="E6" s="27">
        <v>0.11396803335649756</v>
      </c>
      <c r="F6" s="28">
        <v>1439</v>
      </c>
      <c r="G6" s="26">
        <v>902</v>
      </c>
      <c r="H6" s="27">
        <v>0.72977346278317157</v>
      </c>
      <c r="I6" s="26">
        <v>165</v>
      </c>
      <c r="J6" s="27">
        <v>0.13349514563106796</v>
      </c>
      <c r="K6" s="26">
        <v>169</v>
      </c>
      <c r="L6" s="27">
        <v>0.13673139158576053</v>
      </c>
      <c r="M6" s="26">
        <v>1236</v>
      </c>
    </row>
    <row r="7" spans="1:13" x14ac:dyDescent="0.2">
      <c r="A7" s="36" t="s">
        <v>48</v>
      </c>
      <c r="B7" s="26">
        <v>657</v>
      </c>
      <c r="C7" s="27">
        <v>0.84015345268542196</v>
      </c>
      <c r="D7" s="26">
        <v>125</v>
      </c>
      <c r="E7" s="27">
        <v>0.15984654731457801</v>
      </c>
      <c r="F7" s="26">
        <v>782</v>
      </c>
      <c r="G7" s="26">
        <v>899</v>
      </c>
      <c r="H7" s="27">
        <v>0.73148901545972334</v>
      </c>
      <c r="I7" s="26">
        <v>142</v>
      </c>
      <c r="J7" s="27">
        <v>0.11554109031733116</v>
      </c>
      <c r="K7" s="26">
        <v>188</v>
      </c>
      <c r="L7" s="27">
        <v>0.15296989422294549</v>
      </c>
      <c r="M7" s="26">
        <v>1229</v>
      </c>
    </row>
    <row r="8" spans="1:13" x14ac:dyDescent="0.2">
      <c r="A8" s="36" t="s">
        <v>49</v>
      </c>
      <c r="B8" s="26">
        <v>138</v>
      </c>
      <c r="C8" s="27">
        <v>0.74594594594594599</v>
      </c>
      <c r="D8" s="26">
        <v>47</v>
      </c>
      <c r="E8" s="27">
        <v>0.25405405405405407</v>
      </c>
      <c r="F8" s="26">
        <v>185</v>
      </c>
      <c r="G8" s="26">
        <v>154</v>
      </c>
      <c r="H8" s="27">
        <v>0.81052631578947365</v>
      </c>
      <c r="I8" s="26">
        <v>6</v>
      </c>
      <c r="J8" s="27">
        <v>3.1578947368421054E-2</v>
      </c>
      <c r="K8" s="26">
        <v>30</v>
      </c>
      <c r="L8" s="27">
        <v>0.15789473684210525</v>
      </c>
      <c r="M8" s="26">
        <v>190</v>
      </c>
    </row>
    <row r="9" spans="1:13" x14ac:dyDescent="0.2">
      <c r="A9" s="36" t="s">
        <v>50</v>
      </c>
      <c r="B9" s="26">
        <v>73</v>
      </c>
      <c r="C9" s="27">
        <v>0.94805194805194803</v>
      </c>
      <c r="D9" s="26">
        <v>4</v>
      </c>
      <c r="E9" s="27">
        <v>5.1948051948051951E-2</v>
      </c>
      <c r="F9" s="26">
        <v>77</v>
      </c>
      <c r="G9" s="26">
        <v>92</v>
      </c>
      <c r="H9" s="27">
        <v>0.93877551020408168</v>
      </c>
      <c r="I9" s="26">
        <v>3</v>
      </c>
      <c r="J9" s="27">
        <v>3.0612244897959183E-2</v>
      </c>
      <c r="K9" s="26">
        <v>3</v>
      </c>
      <c r="L9" s="27">
        <v>3.0612244897959183E-2</v>
      </c>
      <c r="M9" s="26">
        <v>98</v>
      </c>
    </row>
    <row r="10" spans="1:13" x14ac:dyDescent="0.2">
      <c r="A10" s="36" t="s">
        <v>51</v>
      </c>
      <c r="B10" s="26">
        <v>70</v>
      </c>
      <c r="C10" s="27">
        <v>0.94594594594594594</v>
      </c>
      <c r="D10" s="26">
        <v>4</v>
      </c>
      <c r="E10" s="27">
        <v>5.4054054054054057E-2</v>
      </c>
      <c r="F10" s="26">
        <v>74</v>
      </c>
      <c r="G10" s="26">
        <v>38</v>
      </c>
      <c r="H10" s="27">
        <v>0.92682926829268297</v>
      </c>
      <c r="I10" s="26">
        <v>1</v>
      </c>
      <c r="J10" s="27">
        <v>2.4390243902439025E-2</v>
      </c>
      <c r="K10" s="26">
        <v>2</v>
      </c>
      <c r="L10" s="27">
        <v>4.878048780487805E-2</v>
      </c>
      <c r="M10" s="26">
        <v>41</v>
      </c>
    </row>
    <row r="11" spans="1:13" x14ac:dyDescent="0.2">
      <c r="A11" s="36" t="s">
        <v>52</v>
      </c>
      <c r="B11" s="26">
        <v>253</v>
      </c>
      <c r="C11" s="27">
        <v>0.86054421768707479</v>
      </c>
      <c r="D11" s="26">
        <v>41</v>
      </c>
      <c r="E11" s="27">
        <v>0.13945578231292516</v>
      </c>
      <c r="F11" s="26">
        <v>294</v>
      </c>
      <c r="G11" s="26">
        <v>273</v>
      </c>
      <c r="H11" s="27">
        <v>0.82477341389728098</v>
      </c>
      <c r="I11" s="26">
        <v>9</v>
      </c>
      <c r="J11" s="27">
        <v>2.7190332326283987E-2</v>
      </c>
      <c r="K11" s="26">
        <v>49</v>
      </c>
      <c r="L11" s="27">
        <v>0.14803625377643503</v>
      </c>
      <c r="M11" s="26">
        <v>331</v>
      </c>
    </row>
    <row r="12" spans="1:13" x14ac:dyDescent="0.2">
      <c r="A12" s="36" t="s">
        <v>53</v>
      </c>
      <c r="B12" s="26">
        <v>709</v>
      </c>
      <c r="C12" s="27">
        <v>0.82923976608187133</v>
      </c>
      <c r="D12" s="26">
        <v>146</v>
      </c>
      <c r="E12" s="27">
        <v>0.17076023391812867</v>
      </c>
      <c r="F12" s="26">
        <v>855</v>
      </c>
      <c r="G12" s="26">
        <v>387</v>
      </c>
      <c r="H12" s="27">
        <v>0.63132137030995106</v>
      </c>
      <c r="I12" s="26">
        <v>63</v>
      </c>
      <c r="J12" s="27">
        <v>0.10277324632952692</v>
      </c>
      <c r="K12" s="26">
        <v>163</v>
      </c>
      <c r="L12" s="27">
        <v>0.265905383360522</v>
      </c>
      <c r="M12" s="26">
        <v>613</v>
      </c>
    </row>
    <row r="13" spans="1:13" x14ac:dyDescent="0.2">
      <c r="A13" s="36" t="s">
        <v>54</v>
      </c>
      <c r="B13" s="26">
        <v>426</v>
      </c>
      <c r="C13" s="27">
        <v>0.93421052631578949</v>
      </c>
      <c r="D13" s="26">
        <v>30</v>
      </c>
      <c r="E13" s="27">
        <v>6.5789473684210523E-2</v>
      </c>
      <c r="F13" s="26">
        <v>456</v>
      </c>
      <c r="G13" s="26">
        <v>275</v>
      </c>
      <c r="H13" s="27">
        <v>0.80174927113702621</v>
      </c>
      <c r="I13" s="26">
        <v>46</v>
      </c>
      <c r="J13" s="27">
        <v>0.13411078717201166</v>
      </c>
      <c r="K13" s="26">
        <v>22</v>
      </c>
      <c r="L13" s="27">
        <v>6.4139941690962099E-2</v>
      </c>
      <c r="M13" s="26">
        <v>343</v>
      </c>
    </row>
    <row r="14" spans="1:13" x14ac:dyDescent="0.2">
      <c r="A14" s="37" t="s">
        <v>22</v>
      </c>
      <c r="B14" s="29">
        <v>5469</v>
      </c>
      <c r="C14" s="30">
        <v>0.69927119294207907</v>
      </c>
      <c r="D14" s="29">
        <v>2352</v>
      </c>
      <c r="E14" s="30">
        <v>0.30072880705792099</v>
      </c>
      <c r="F14" s="29">
        <v>7821</v>
      </c>
      <c r="G14" s="29">
        <v>3891</v>
      </c>
      <c r="H14" s="30">
        <v>0.5361719718892104</v>
      </c>
      <c r="I14" s="25">
        <v>845</v>
      </c>
      <c r="J14" s="30">
        <v>0.1164392999862202</v>
      </c>
      <c r="K14" s="29">
        <v>2521</v>
      </c>
      <c r="L14" s="30">
        <v>0.34738872812456939</v>
      </c>
      <c r="M14" s="29">
        <v>7257</v>
      </c>
    </row>
    <row r="15" spans="1:13" s="64" customFormat="1" x14ac:dyDescent="0.2">
      <c r="A15" s="63" t="s">
        <v>103</v>
      </c>
    </row>
    <row r="16" spans="1:13" x14ac:dyDescent="0.2">
      <c r="A16" s="63" t="s">
        <v>95</v>
      </c>
    </row>
    <row r="17" spans="1:1" x14ac:dyDescent="0.2">
      <c r="A17" s="63" t="s">
        <v>83</v>
      </c>
    </row>
    <row r="18" spans="1:1" x14ac:dyDescent="0.2">
      <c r="A18" s="63" t="s">
        <v>90</v>
      </c>
    </row>
    <row r="19" spans="1:1" x14ac:dyDescent="0.2">
      <c r="A19" s="9"/>
    </row>
    <row r="20" spans="1:1" x14ac:dyDescent="0.2">
      <c r="A20" s="69" t="s">
        <v>102</v>
      </c>
    </row>
  </sheetData>
  <mergeCells count="9">
    <mergeCell ref="B2:F2"/>
    <mergeCell ref="G2:M2"/>
    <mergeCell ref="B3:C3"/>
    <mergeCell ref="D3:E3"/>
    <mergeCell ref="F3:F4"/>
    <mergeCell ref="G3:H3"/>
    <mergeCell ref="I3:J3"/>
    <mergeCell ref="K3:L3"/>
    <mergeCell ref="M3:M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baseColWidth="10" defaultRowHeight="12.75" x14ac:dyDescent="0.2"/>
  <cols>
    <col min="1" max="1" width="26.28515625" style="15" customWidth="1"/>
    <col min="2" max="16384" width="11.42578125" style="15"/>
  </cols>
  <sheetData>
    <row r="1" spans="1:1" x14ac:dyDescent="0.2">
      <c r="A1" s="8" t="s">
        <v>55</v>
      </c>
    </row>
    <row r="20" spans="1:3" x14ac:dyDescent="0.2">
      <c r="A20" s="11"/>
      <c r="B20" s="18" t="s">
        <v>11</v>
      </c>
      <c r="C20" s="18" t="s">
        <v>45</v>
      </c>
    </row>
    <row r="21" spans="1:3" x14ac:dyDescent="0.2">
      <c r="A21" s="21" t="s">
        <v>42</v>
      </c>
      <c r="B21" s="66">
        <v>848</v>
      </c>
      <c r="C21" s="60">
        <f>B21/$B$27</f>
        <v>0.11685269395066832</v>
      </c>
    </row>
    <row r="22" spans="1:3" x14ac:dyDescent="0.2">
      <c r="A22" s="21" t="s">
        <v>56</v>
      </c>
      <c r="B22" s="66">
        <v>879</v>
      </c>
      <c r="C22" s="60">
        <f t="shared" ref="C22:C26" si="0">B22/$B$27</f>
        <v>0.12112443158329889</v>
      </c>
    </row>
    <row r="23" spans="1:3" x14ac:dyDescent="0.2">
      <c r="A23" s="21" t="s">
        <v>57</v>
      </c>
      <c r="B23" s="66">
        <v>428</v>
      </c>
      <c r="C23" s="60">
        <f t="shared" si="0"/>
        <v>5.8977538927931651E-2</v>
      </c>
    </row>
    <row r="24" spans="1:3" x14ac:dyDescent="0.2">
      <c r="A24" s="21" t="s">
        <v>58</v>
      </c>
      <c r="B24" s="66">
        <v>3529</v>
      </c>
      <c r="C24" s="60">
        <f t="shared" si="0"/>
        <v>0.4862891001791374</v>
      </c>
    </row>
    <row r="25" spans="1:3" x14ac:dyDescent="0.2">
      <c r="A25" s="21" t="s">
        <v>59</v>
      </c>
      <c r="B25" s="66">
        <v>35</v>
      </c>
      <c r="C25" s="60">
        <f t="shared" si="0"/>
        <v>4.8229295852280554E-3</v>
      </c>
    </row>
    <row r="26" spans="1:3" x14ac:dyDescent="0.2">
      <c r="A26" s="21" t="s">
        <v>60</v>
      </c>
      <c r="B26" s="66">
        <v>1538</v>
      </c>
      <c r="C26" s="60">
        <f t="shared" si="0"/>
        <v>0.2119333057737357</v>
      </c>
    </row>
    <row r="27" spans="1:3" x14ac:dyDescent="0.2">
      <c r="A27" s="22" t="s">
        <v>22</v>
      </c>
      <c r="B27" s="18">
        <f>SUM(B21:B26)</f>
        <v>7257</v>
      </c>
      <c r="C27" s="20">
        <v>1</v>
      </c>
    </row>
    <row r="28" spans="1:3" x14ac:dyDescent="0.2">
      <c r="A28" s="16" t="s">
        <v>96</v>
      </c>
    </row>
    <row r="29" spans="1:3" x14ac:dyDescent="0.2">
      <c r="A29" s="16" t="s">
        <v>85</v>
      </c>
    </row>
    <row r="30" spans="1:3" x14ac:dyDescent="0.2">
      <c r="A30" s="16" t="s">
        <v>90</v>
      </c>
    </row>
    <row r="31" spans="1:3" x14ac:dyDescent="0.2">
      <c r="A31" s="9"/>
    </row>
    <row r="32" spans="1:3" x14ac:dyDescent="0.2">
      <c r="A32" s="69" t="s">
        <v>102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baseColWidth="10" defaultRowHeight="12.75" x14ac:dyDescent="0.2"/>
  <cols>
    <col min="1" max="1" width="14.140625" style="23" customWidth="1"/>
    <col min="2" max="5" width="17.7109375" style="23" customWidth="1"/>
    <col min="6" max="6" width="14.42578125" style="23" customWidth="1"/>
    <col min="7" max="16384" width="11.42578125" style="23"/>
  </cols>
  <sheetData>
    <row r="1" spans="1:7" x14ac:dyDescent="0.2">
      <c r="A1" s="8" t="s">
        <v>62</v>
      </c>
    </row>
    <row r="2" spans="1:7" ht="25.5" x14ac:dyDescent="0.2">
      <c r="A2" s="38"/>
      <c r="B2" s="25" t="s">
        <v>97</v>
      </c>
      <c r="C2" s="25" t="s">
        <v>81</v>
      </c>
      <c r="D2" s="25" t="s">
        <v>64</v>
      </c>
      <c r="E2" s="25" t="s">
        <v>82</v>
      </c>
    </row>
    <row r="3" spans="1:7" x14ac:dyDescent="0.2">
      <c r="A3" s="26" t="s">
        <v>38</v>
      </c>
      <c r="B3" s="67">
        <v>1872</v>
      </c>
      <c r="C3" s="68">
        <v>2962</v>
      </c>
      <c r="D3" s="28">
        <f>B3+C3</f>
        <v>4834</v>
      </c>
      <c r="E3" s="67">
        <v>2987</v>
      </c>
      <c r="F3" s="61"/>
    </row>
    <row r="4" spans="1:7" x14ac:dyDescent="0.2">
      <c r="A4" s="26" t="s">
        <v>45</v>
      </c>
      <c r="B4" s="27">
        <f>B3/(B3+C3+E3)</f>
        <v>0.23935558112773303</v>
      </c>
      <c r="C4" s="27">
        <f>C3/(B3+C3+E3)</f>
        <v>0.37872394834420153</v>
      </c>
      <c r="D4" s="27">
        <f>D3/(B3+C3+E3)</f>
        <v>0.61807952947193456</v>
      </c>
      <c r="E4" s="27">
        <f>E3/(B3+C3+E3)</f>
        <v>0.38192047052806549</v>
      </c>
    </row>
    <row r="5" spans="1:7" x14ac:dyDescent="0.2">
      <c r="A5" s="39" t="s">
        <v>39</v>
      </c>
      <c r="B5" s="68">
        <v>551</v>
      </c>
      <c r="C5" s="68">
        <v>1620</v>
      </c>
      <c r="D5" s="28">
        <f>B5+C5</f>
        <v>2171</v>
      </c>
      <c r="E5" s="67">
        <v>5086</v>
      </c>
      <c r="F5" s="61"/>
    </row>
    <row r="6" spans="1:7" x14ac:dyDescent="0.2">
      <c r="A6" s="26" t="s">
        <v>45</v>
      </c>
      <c r="B6" s="27">
        <f>B5/(B5+C5+E5)</f>
        <v>7.5926691470304536E-2</v>
      </c>
      <c r="C6" s="27">
        <f>C5/(B5+C5+E5)</f>
        <v>0.2232327408019843</v>
      </c>
      <c r="D6" s="27">
        <f>D5/(B5+C5+E5)</f>
        <v>0.29915943227228881</v>
      </c>
      <c r="E6" s="27">
        <f>E5/(B5+C5+E5)</f>
        <v>0.70084056772771119</v>
      </c>
    </row>
    <row r="7" spans="1:7" x14ac:dyDescent="0.2">
      <c r="A7" s="63" t="s">
        <v>98</v>
      </c>
    </row>
    <row r="8" spans="1:7" x14ac:dyDescent="0.2">
      <c r="A8" s="63" t="s">
        <v>86</v>
      </c>
    </row>
    <row r="9" spans="1:7" x14ac:dyDescent="0.2">
      <c r="A9" s="63" t="s">
        <v>90</v>
      </c>
    </row>
    <row r="10" spans="1:7" x14ac:dyDescent="0.2">
      <c r="A10" s="9"/>
      <c r="D10" s="61"/>
      <c r="E10" s="61"/>
    </row>
    <row r="11" spans="1:7" x14ac:dyDescent="0.2">
      <c r="A11" s="69" t="s">
        <v>102</v>
      </c>
      <c r="D11" s="61"/>
      <c r="E11" s="62"/>
      <c r="F11" s="61"/>
      <c r="G11" s="62"/>
    </row>
  </sheetData>
  <pageMargins left="0.7" right="0.7" top="0.75" bottom="0.75" header="0.3" footer="0.3"/>
  <pageSetup paperSize="9" orientation="portrait" r:id="rId1"/>
  <ignoredErrors>
    <ignoredError sqref="D4:D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baseColWidth="10" defaultRowHeight="12.75" x14ac:dyDescent="0.2"/>
  <cols>
    <col min="1" max="1" width="26.7109375" style="15" customWidth="1"/>
    <col min="2" max="4" width="11.42578125" style="15"/>
    <col min="5" max="5" width="29.42578125" style="15" bestFit="1" customWidth="1"/>
    <col min="6" max="8" width="11.42578125" style="15"/>
    <col min="9" max="9" width="25.85546875" style="15" bestFit="1" customWidth="1"/>
    <col min="10" max="16384" width="11.42578125" style="15"/>
  </cols>
  <sheetData>
    <row r="1" spans="1:1" x14ac:dyDescent="0.2">
      <c r="A1" s="12" t="s">
        <v>79</v>
      </c>
    </row>
    <row r="20" spans="1:11" x14ac:dyDescent="0.2">
      <c r="A20" s="40" t="s">
        <v>66</v>
      </c>
      <c r="B20" s="18" t="s">
        <v>40</v>
      </c>
      <c r="C20" s="18" t="s">
        <v>41</v>
      </c>
      <c r="E20" s="40" t="s">
        <v>67</v>
      </c>
      <c r="F20" s="18" t="s">
        <v>40</v>
      </c>
      <c r="G20" s="18" t="s">
        <v>41</v>
      </c>
      <c r="I20" s="40" t="s">
        <v>68</v>
      </c>
      <c r="J20" s="18" t="s">
        <v>40</v>
      </c>
      <c r="K20" s="18" t="s">
        <v>41</v>
      </c>
    </row>
    <row r="21" spans="1:11" x14ac:dyDescent="0.2">
      <c r="A21" s="41" t="s">
        <v>46</v>
      </c>
      <c r="B21" s="42">
        <v>1688</v>
      </c>
      <c r="C21" s="42">
        <v>468</v>
      </c>
      <c r="E21" s="41" t="s">
        <v>46</v>
      </c>
      <c r="F21" s="42">
        <v>3659</v>
      </c>
      <c r="G21" s="42">
        <v>3176</v>
      </c>
      <c r="I21" s="41" t="s">
        <v>46</v>
      </c>
      <c r="J21" s="19">
        <f>B21/F21</f>
        <v>0.46132823175731075</v>
      </c>
      <c r="K21" s="19">
        <f>C21/G21</f>
        <v>0.1473551637279597</v>
      </c>
    </row>
    <row r="22" spans="1:11" x14ac:dyDescent="0.2">
      <c r="A22" s="41" t="s">
        <v>47</v>
      </c>
      <c r="B22" s="42">
        <v>1188</v>
      </c>
      <c r="C22" s="42">
        <v>545</v>
      </c>
      <c r="E22" s="41" t="s">
        <v>47</v>
      </c>
      <c r="F22" s="42">
        <v>1439</v>
      </c>
      <c r="G22" s="42">
        <v>1236</v>
      </c>
      <c r="I22" s="41" t="s">
        <v>47</v>
      </c>
      <c r="J22" s="19">
        <f t="shared" ref="J22:J30" si="0">B22/F22</f>
        <v>0.82557331480194585</v>
      </c>
      <c r="K22" s="19">
        <f t="shared" ref="K22:K30" si="1">C22/G22</f>
        <v>0.44093851132686085</v>
      </c>
    </row>
    <row r="23" spans="1:11" x14ac:dyDescent="0.2">
      <c r="A23" s="41" t="s">
        <v>48</v>
      </c>
      <c r="B23" s="42">
        <v>554</v>
      </c>
      <c r="C23" s="42">
        <v>494</v>
      </c>
      <c r="E23" s="41" t="s">
        <v>48</v>
      </c>
      <c r="F23" s="42">
        <v>782</v>
      </c>
      <c r="G23" s="42">
        <v>1229</v>
      </c>
      <c r="I23" s="41" t="s">
        <v>48</v>
      </c>
      <c r="J23" s="19">
        <f t="shared" si="0"/>
        <v>0.7084398976982097</v>
      </c>
      <c r="K23" s="19">
        <f t="shared" si="1"/>
        <v>0.40195280716029291</v>
      </c>
    </row>
    <row r="24" spans="1:11" x14ac:dyDescent="0.2">
      <c r="A24" s="41" t="s">
        <v>49</v>
      </c>
      <c r="B24" s="42">
        <v>76</v>
      </c>
      <c r="C24" s="42">
        <v>37</v>
      </c>
      <c r="E24" s="41" t="s">
        <v>49</v>
      </c>
      <c r="F24" s="42">
        <v>185</v>
      </c>
      <c r="G24" s="42">
        <v>190</v>
      </c>
      <c r="I24" s="41" t="s">
        <v>49</v>
      </c>
      <c r="J24" s="19">
        <f t="shared" si="0"/>
        <v>0.41081081081081083</v>
      </c>
      <c r="K24" s="19">
        <f t="shared" si="1"/>
        <v>0.19473684210526315</v>
      </c>
    </row>
    <row r="25" spans="1:11" x14ac:dyDescent="0.2">
      <c r="A25" s="41" t="s">
        <v>50</v>
      </c>
      <c r="B25" s="42">
        <v>54</v>
      </c>
      <c r="C25" s="42">
        <v>46</v>
      </c>
      <c r="E25" s="41" t="s">
        <v>50</v>
      </c>
      <c r="F25" s="42">
        <v>77</v>
      </c>
      <c r="G25" s="42">
        <v>98</v>
      </c>
      <c r="I25" s="41" t="s">
        <v>50</v>
      </c>
      <c r="J25" s="19">
        <f t="shared" si="0"/>
        <v>0.70129870129870131</v>
      </c>
      <c r="K25" s="19">
        <f t="shared" si="1"/>
        <v>0.46938775510204084</v>
      </c>
    </row>
    <row r="26" spans="1:11" x14ac:dyDescent="0.2">
      <c r="A26" s="41" t="s">
        <v>51</v>
      </c>
      <c r="B26" s="42">
        <v>51</v>
      </c>
      <c r="C26" s="42">
        <v>12</v>
      </c>
      <c r="E26" s="41" t="s">
        <v>51</v>
      </c>
      <c r="F26" s="42">
        <v>74</v>
      </c>
      <c r="G26" s="42">
        <v>41</v>
      </c>
      <c r="I26" s="41" t="s">
        <v>51</v>
      </c>
      <c r="J26" s="19">
        <f t="shared" si="0"/>
        <v>0.68918918918918914</v>
      </c>
      <c r="K26" s="19">
        <f t="shared" si="1"/>
        <v>0.29268292682926828</v>
      </c>
    </row>
    <row r="27" spans="1:11" x14ac:dyDescent="0.2">
      <c r="A27" s="41" t="s">
        <v>52</v>
      </c>
      <c r="B27" s="42">
        <v>225</v>
      </c>
      <c r="C27" s="42">
        <v>164</v>
      </c>
      <c r="E27" s="41" t="s">
        <v>52</v>
      </c>
      <c r="F27" s="42">
        <v>294</v>
      </c>
      <c r="G27" s="42">
        <v>331</v>
      </c>
      <c r="I27" s="41" t="s">
        <v>52</v>
      </c>
      <c r="J27" s="19">
        <f t="shared" si="0"/>
        <v>0.76530612244897955</v>
      </c>
      <c r="K27" s="19">
        <f t="shared" si="1"/>
        <v>0.49546827794561932</v>
      </c>
    </row>
    <row r="28" spans="1:11" x14ac:dyDescent="0.2">
      <c r="A28" s="41" t="s">
        <v>53</v>
      </c>
      <c r="B28" s="42">
        <v>656</v>
      </c>
      <c r="C28" s="42">
        <v>268</v>
      </c>
      <c r="E28" s="41" t="s">
        <v>53</v>
      </c>
      <c r="F28" s="42">
        <v>855</v>
      </c>
      <c r="G28" s="42">
        <v>613</v>
      </c>
      <c r="I28" s="41" t="s">
        <v>53</v>
      </c>
      <c r="J28" s="19">
        <f t="shared" si="0"/>
        <v>0.76725146198830407</v>
      </c>
      <c r="K28" s="19">
        <f t="shared" si="1"/>
        <v>0.43719412724306689</v>
      </c>
    </row>
    <row r="29" spans="1:11" x14ac:dyDescent="0.2">
      <c r="A29" s="41" t="s">
        <v>54</v>
      </c>
      <c r="B29" s="42">
        <v>342</v>
      </c>
      <c r="C29" s="42">
        <v>137</v>
      </c>
      <c r="E29" s="41" t="s">
        <v>54</v>
      </c>
      <c r="F29" s="42">
        <v>456</v>
      </c>
      <c r="G29" s="42">
        <v>343</v>
      </c>
      <c r="I29" s="41" t="s">
        <v>54</v>
      </c>
      <c r="J29" s="19">
        <f t="shared" si="0"/>
        <v>0.75</v>
      </c>
      <c r="K29" s="19">
        <f t="shared" si="1"/>
        <v>0.39941690962099125</v>
      </c>
    </row>
    <row r="30" spans="1:11" x14ac:dyDescent="0.2">
      <c r="A30" s="43" t="s">
        <v>65</v>
      </c>
      <c r="B30" s="44">
        <v>4834</v>
      </c>
      <c r="C30" s="44">
        <v>2171</v>
      </c>
      <c r="E30" s="43" t="s">
        <v>65</v>
      </c>
      <c r="F30" s="44">
        <v>7821</v>
      </c>
      <c r="G30" s="44">
        <v>7257</v>
      </c>
      <c r="I30" s="43" t="s">
        <v>65</v>
      </c>
      <c r="J30" s="45">
        <f t="shared" si="0"/>
        <v>0.61807952947193456</v>
      </c>
      <c r="K30" s="45">
        <f t="shared" si="1"/>
        <v>0.29915943227228881</v>
      </c>
    </row>
    <row r="31" spans="1:11" x14ac:dyDescent="0.2">
      <c r="A31" s="63" t="s">
        <v>87</v>
      </c>
    </row>
    <row r="32" spans="1:11" x14ac:dyDescent="0.2">
      <c r="A32" s="63" t="s">
        <v>83</v>
      </c>
    </row>
    <row r="33" spans="1:1" x14ac:dyDescent="0.2">
      <c r="A33" s="63" t="s">
        <v>90</v>
      </c>
    </row>
    <row r="34" spans="1:1" x14ac:dyDescent="0.2">
      <c r="A34" s="9"/>
    </row>
    <row r="35" spans="1:1" x14ac:dyDescent="0.2">
      <c r="A35" s="69" t="s">
        <v>102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/>
  </sheetViews>
  <sheetFormatPr baseColWidth="10" defaultRowHeight="12.75" x14ac:dyDescent="0.2"/>
  <cols>
    <col min="1" max="1" width="34.7109375" style="15" customWidth="1"/>
    <col min="2" max="4" width="11.42578125" style="15"/>
    <col min="5" max="5" width="29.42578125" style="15" bestFit="1" customWidth="1"/>
    <col min="6" max="8" width="11.42578125" style="15"/>
    <col min="9" max="9" width="35" style="15" bestFit="1" customWidth="1"/>
    <col min="10" max="16384" width="11.42578125" style="15"/>
  </cols>
  <sheetData>
    <row r="1" spans="1:1" x14ac:dyDescent="0.2">
      <c r="A1" s="12" t="s">
        <v>78</v>
      </c>
    </row>
    <row r="2" spans="1:1" x14ac:dyDescent="0.2">
      <c r="A2" s="9"/>
    </row>
    <row r="20" spans="1:11" x14ac:dyDescent="0.2">
      <c r="A20" s="40" t="s">
        <v>69</v>
      </c>
      <c r="B20" s="18" t="s">
        <v>40</v>
      </c>
      <c r="C20" s="18" t="s">
        <v>41</v>
      </c>
      <c r="E20" s="40" t="s">
        <v>67</v>
      </c>
      <c r="F20" s="18" t="s">
        <v>40</v>
      </c>
      <c r="G20" s="18" t="s">
        <v>41</v>
      </c>
      <c r="I20" s="40" t="s">
        <v>70</v>
      </c>
      <c r="J20" s="18" t="s">
        <v>40</v>
      </c>
      <c r="K20" s="18" t="s">
        <v>41</v>
      </c>
    </row>
    <row r="21" spans="1:11" x14ac:dyDescent="0.2">
      <c r="A21" s="41" t="s">
        <v>46</v>
      </c>
      <c r="B21" s="42">
        <v>26</v>
      </c>
      <c r="C21" s="42">
        <v>155</v>
      </c>
      <c r="E21" s="41" t="s">
        <v>46</v>
      </c>
      <c r="F21" s="42">
        <v>3659</v>
      </c>
      <c r="G21" s="42">
        <v>3176</v>
      </c>
      <c r="I21" s="41" t="s">
        <v>46</v>
      </c>
      <c r="J21" s="19">
        <f>B21/F21</f>
        <v>7.1057666028969662E-3</v>
      </c>
      <c r="K21" s="19">
        <f>C21/G21</f>
        <v>4.8803526448362722E-2</v>
      </c>
    </row>
    <row r="22" spans="1:11" x14ac:dyDescent="0.2">
      <c r="A22" s="41" t="s">
        <v>47</v>
      </c>
      <c r="B22" s="42">
        <v>21</v>
      </c>
      <c r="C22" s="42">
        <v>150</v>
      </c>
      <c r="E22" s="41" t="s">
        <v>47</v>
      </c>
      <c r="F22" s="42">
        <v>1439</v>
      </c>
      <c r="G22" s="42">
        <v>1236</v>
      </c>
      <c r="I22" s="41" t="s">
        <v>47</v>
      </c>
      <c r="J22" s="19">
        <f t="shared" ref="J22:K30" si="0">B22/F22</f>
        <v>1.4593467685892982E-2</v>
      </c>
      <c r="K22" s="19">
        <f t="shared" si="0"/>
        <v>0.12135922330097088</v>
      </c>
    </row>
    <row r="23" spans="1:11" x14ac:dyDescent="0.2">
      <c r="A23" s="41" t="s">
        <v>48</v>
      </c>
      <c r="B23" s="42">
        <v>67</v>
      </c>
      <c r="C23" s="42">
        <v>510</v>
      </c>
      <c r="E23" s="41" t="s">
        <v>48</v>
      </c>
      <c r="F23" s="42">
        <v>782</v>
      </c>
      <c r="G23" s="42">
        <v>1229</v>
      </c>
      <c r="I23" s="41" t="s">
        <v>48</v>
      </c>
      <c r="J23" s="19">
        <f t="shared" si="0"/>
        <v>8.5677749360613814E-2</v>
      </c>
      <c r="K23" s="19">
        <f t="shared" si="0"/>
        <v>0.4149715215622457</v>
      </c>
    </row>
    <row r="24" spans="1:11" x14ac:dyDescent="0.2">
      <c r="A24" s="41" t="s">
        <v>49</v>
      </c>
      <c r="B24" s="42">
        <v>41</v>
      </c>
      <c r="C24" s="42">
        <v>83</v>
      </c>
      <c r="E24" s="41" t="s">
        <v>49</v>
      </c>
      <c r="F24" s="42">
        <v>185</v>
      </c>
      <c r="G24" s="42">
        <v>190</v>
      </c>
      <c r="I24" s="41" t="s">
        <v>49</v>
      </c>
      <c r="J24" s="19">
        <f t="shared" si="0"/>
        <v>0.22162162162162163</v>
      </c>
      <c r="K24" s="19">
        <f t="shared" si="0"/>
        <v>0.43684210526315792</v>
      </c>
    </row>
    <row r="25" spans="1:11" x14ac:dyDescent="0.2">
      <c r="A25" s="41" t="s">
        <v>50</v>
      </c>
      <c r="B25" s="42">
        <v>18</v>
      </c>
      <c r="C25" s="42">
        <v>60</v>
      </c>
      <c r="E25" s="41" t="s">
        <v>50</v>
      </c>
      <c r="F25" s="42">
        <v>77</v>
      </c>
      <c r="G25" s="42">
        <v>98</v>
      </c>
      <c r="I25" s="41" t="s">
        <v>50</v>
      </c>
      <c r="J25" s="19">
        <f t="shared" si="0"/>
        <v>0.23376623376623376</v>
      </c>
      <c r="K25" s="19">
        <f t="shared" si="0"/>
        <v>0.61224489795918369</v>
      </c>
    </row>
    <row r="26" spans="1:11" x14ac:dyDescent="0.2">
      <c r="A26" s="41" t="s">
        <v>51</v>
      </c>
      <c r="B26" s="42">
        <v>3</v>
      </c>
      <c r="C26" s="42">
        <v>13</v>
      </c>
      <c r="E26" s="41" t="s">
        <v>51</v>
      </c>
      <c r="F26" s="42">
        <v>74</v>
      </c>
      <c r="G26" s="42">
        <v>41</v>
      </c>
      <c r="I26" s="41" t="s">
        <v>51</v>
      </c>
      <c r="J26" s="19">
        <f t="shared" si="0"/>
        <v>4.0540540540540543E-2</v>
      </c>
      <c r="K26" s="19">
        <f t="shared" si="0"/>
        <v>0.31707317073170732</v>
      </c>
    </row>
    <row r="27" spans="1:11" x14ac:dyDescent="0.2">
      <c r="A27" s="41" t="s">
        <v>52</v>
      </c>
      <c r="B27" s="42">
        <v>35</v>
      </c>
      <c r="C27" s="42">
        <v>194</v>
      </c>
      <c r="E27" s="41" t="s">
        <v>52</v>
      </c>
      <c r="F27" s="42">
        <v>294</v>
      </c>
      <c r="G27" s="42">
        <v>331</v>
      </c>
      <c r="I27" s="41" t="s">
        <v>52</v>
      </c>
      <c r="J27" s="19">
        <f t="shared" si="0"/>
        <v>0.11904761904761904</v>
      </c>
      <c r="K27" s="19">
        <f t="shared" si="0"/>
        <v>0.58610271903323263</v>
      </c>
    </row>
    <row r="28" spans="1:11" x14ac:dyDescent="0.2">
      <c r="A28" s="41" t="s">
        <v>53</v>
      </c>
      <c r="B28" s="42">
        <v>45</v>
      </c>
      <c r="C28" s="42">
        <v>181</v>
      </c>
      <c r="E28" s="41" t="s">
        <v>53</v>
      </c>
      <c r="F28" s="42">
        <v>855</v>
      </c>
      <c r="G28" s="42">
        <v>613</v>
      </c>
      <c r="I28" s="41" t="s">
        <v>53</v>
      </c>
      <c r="J28" s="19">
        <f t="shared" si="0"/>
        <v>5.2631578947368418E-2</v>
      </c>
      <c r="K28" s="19">
        <f t="shared" si="0"/>
        <v>0.29526916802610115</v>
      </c>
    </row>
    <row r="29" spans="1:11" x14ac:dyDescent="0.2">
      <c r="A29" s="41" t="s">
        <v>54</v>
      </c>
      <c r="B29" s="42">
        <v>8</v>
      </c>
      <c r="C29" s="42">
        <v>52</v>
      </c>
      <c r="E29" s="41" t="s">
        <v>54</v>
      </c>
      <c r="F29" s="42">
        <v>456</v>
      </c>
      <c r="G29" s="42">
        <v>343</v>
      </c>
      <c r="I29" s="41" t="s">
        <v>54</v>
      </c>
      <c r="J29" s="19">
        <f t="shared" si="0"/>
        <v>1.7543859649122806E-2</v>
      </c>
      <c r="K29" s="19">
        <f t="shared" si="0"/>
        <v>0.15160349854227406</v>
      </c>
    </row>
    <row r="30" spans="1:11" x14ac:dyDescent="0.2">
      <c r="A30" s="43" t="s">
        <v>65</v>
      </c>
      <c r="B30" s="44">
        <v>264</v>
      </c>
      <c r="C30" s="44">
        <v>1398</v>
      </c>
      <c r="E30" s="43" t="s">
        <v>65</v>
      </c>
      <c r="F30" s="44">
        <v>7821</v>
      </c>
      <c r="G30" s="44">
        <v>7257</v>
      </c>
      <c r="I30" s="43" t="s">
        <v>65</v>
      </c>
      <c r="J30" s="45">
        <f t="shared" si="0"/>
        <v>3.3755274261603373E-2</v>
      </c>
      <c r="K30" s="45">
        <f t="shared" si="0"/>
        <v>0.19264158743282347</v>
      </c>
    </row>
    <row r="31" spans="1:11" x14ac:dyDescent="0.2">
      <c r="A31" s="16" t="s">
        <v>99</v>
      </c>
    </row>
    <row r="32" spans="1:11" x14ac:dyDescent="0.2">
      <c r="A32" s="16" t="s">
        <v>83</v>
      </c>
    </row>
    <row r="33" spans="1:1" x14ac:dyDescent="0.2">
      <c r="A33" s="16" t="s">
        <v>90</v>
      </c>
    </row>
    <row r="34" spans="1:1" x14ac:dyDescent="0.2">
      <c r="A34" s="9"/>
    </row>
    <row r="35" spans="1:1" x14ac:dyDescent="0.2">
      <c r="A35" s="69" t="s">
        <v>102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Figure 1</vt:lpstr>
      <vt:lpstr>Figures 2 et 3</vt:lpstr>
      <vt:lpstr>Figure 4</vt:lpstr>
      <vt:lpstr>Figure 4 bis</vt:lpstr>
      <vt:lpstr>Figure 5</vt:lpstr>
      <vt:lpstr>Figure 6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2023-04-04T08:11:25Z</dcterms:modified>
</cp:coreProperties>
</file>